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7115" windowHeight="9975" activeTab="3"/>
  </bookViews>
  <sheets>
    <sheet name="aa_residues" sheetId="1" r:id="rId1"/>
    <sheet name="aa_mass" sheetId="2" r:id="rId2"/>
    <sheet name="protein_seq" sheetId="3" r:id="rId3"/>
    <sheet name="aa_frequencies" sheetId="4" r:id="rId4"/>
  </sheets>
  <externalReferences>
    <externalReference r:id="rId5"/>
  </externalReferences>
  <definedNames>
    <definedName name="_xlnm._FilterDatabase" localSheetId="2" hidden="1">protein_seq!$B$2:$B$3</definedName>
  </definedNames>
  <calcPr calcId="114210"/>
  <pivotCaches>
    <pivotCache cacheId="0" r:id="rId6"/>
  </pivotCaches>
</workbook>
</file>

<file path=xl/calcChain.xml><?xml version="1.0" encoding="utf-8"?>
<calcChain xmlns="http://schemas.openxmlformats.org/spreadsheetml/2006/main">
  <c r="H5" i="4"/>
  <c r="G2" i="3"/>
  <c r="F2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2"/>
  <c r="E123"/>
  <c r="E124"/>
  <c r="E125"/>
  <c r="E126"/>
  <c r="E127"/>
  <c r="E128"/>
  <c r="E129"/>
  <c r="E130"/>
  <c r="E131"/>
  <c r="E3"/>
  <c r="E4"/>
  <c r="E5"/>
  <c r="E6"/>
  <c r="E7"/>
  <c r="E8"/>
  <c r="E9"/>
  <c r="E10"/>
  <c r="E11"/>
  <c r="E12"/>
  <c r="E13"/>
  <c r="E14"/>
  <c r="E15"/>
  <c r="E16"/>
  <c r="E2"/>
  <c r="D130"/>
  <c r="D13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2"/>
  <c r="D123"/>
  <c r="D124"/>
  <c r="D125"/>
  <c r="D126"/>
  <c r="D127"/>
  <c r="D128"/>
  <c r="D129"/>
  <c r="D3"/>
  <c r="D4"/>
  <c r="D5"/>
  <c r="D6"/>
  <c r="D7"/>
  <c r="D2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2"/>
  <c r="C123"/>
  <c r="C124"/>
  <c r="C125"/>
  <c r="C126"/>
  <c r="C127"/>
  <c r="C128"/>
  <c r="C129"/>
  <c r="C130"/>
  <c r="C13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"/>
  <c r="I22" i="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<sst xmlns="http://schemas.openxmlformats.org/spreadsheetml/2006/main" count="435" uniqueCount="116">
  <si>
    <t xml:space="preserve"> -</t>
  </si>
  <si>
    <t>H</t>
  </si>
  <si>
    <t>N</t>
  </si>
  <si>
    <t>O</t>
  </si>
  <si>
    <t>S</t>
  </si>
  <si>
    <t>W</t>
  </si>
  <si>
    <t>Y</t>
  </si>
  <si>
    <t>R</t>
  </si>
  <si>
    <t>F</t>
  </si>
  <si>
    <t>M</t>
  </si>
  <si>
    <t>E</t>
  </si>
  <si>
    <t>K</t>
  </si>
  <si>
    <t>Q</t>
  </si>
  <si>
    <t>D</t>
  </si>
  <si>
    <t>I</t>
  </si>
  <si>
    <t>L</t>
  </si>
  <si>
    <t>C</t>
  </si>
  <si>
    <t>T</t>
  </si>
  <si>
    <t>V</t>
  </si>
  <si>
    <t>P</t>
  </si>
  <si>
    <t>A</t>
  </si>
  <si>
    <t>G</t>
  </si>
  <si>
    <t>№</t>
  </si>
  <si>
    <t>Код-1</t>
  </si>
  <si>
    <t>Код-3</t>
  </si>
  <si>
    <t>Русское название</t>
  </si>
  <si>
    <t>Гидрофобные остаток</t>
  </si>
  <si>
    <t>Полярный</t>
  </si>
  <si>
    <t>Положительно заряжен</t>
  </si>
  <si>
    <t>Отрицательно заряжен</t>
  </si>
  <si>
    <t>Заряжен</t>
  </si>
  <si>
    <t>Масса остатка</t>
  </si>
  <si>
    <t>Аланин</t>
  </si>
  <si>
    <t>Аргинин</t>
  </si>
  <si>
    <t>Аспарагин</t>
  </si>
  <si>
    <t>Аспарагиновая кислота</t>
  </si>
  <si>
    <t>Цистеин</t>
  </si>
  <si>
    <t>ALA</t>
  </si>
  <si>
    <t>ARG</t>
  </si>
  <si>
    <t>ASN</t>
  </si>
  <si>
    <t>ASP</t>
  </si>
  <si>
    <t>CYS</t>
  </si>
  <si>
    <t>GLN</t>
  </si>
  <si>
    <t>GLU</t>
  </si>
  <si>
    <t>GLY</t>
  </si>
  <si>
    <t>HIS</t>
  </si>
  <si>
    <t>ILE</t>
  </si>
  <si>
    <t>LEU</t>
  </si>
  <si>
    <t>LYS</t>
  </si>
  <si>
    <t>MET</t>
  </si>
  <si>
    <t>PHE</t>
  </si>
  <si>
    <t>PRO</t>
  </si>
  <si>
    <t>SER</t>
  </si>
  <si>
    <t>THR</t>
  </si>
  <si>
    <t>TRP</t>
  </si>
  <si>
    <t>TYR</t>
  </si>
  <si>
    <t>VAL</t>
  </si>
  <si>
    <t>Глутамин</t>
  </si>
  <si>
    <t>Глутаминовая кислота</t>
  </si>
  <si>
    <t>Глицин</t>
  </si>
  <si>
    <t>Гистидин</t>
  </si>
  <si>
    <t>Изолейцин</t>
  </si>
  <si>
    <t>Лейцин</t>
  </si>
  <si>
    <t>Лизин</t>
  </si>
  <si>
    <t>Метионин</t>
  </si>
  <si>
    <t>Фенилаланин</t>
  </si>
  <si>
    <t>пролин</t>
  </si>
  <si>
    <t>Серин</t>
  </si>
  <si>
    <t>Треонин</t>
  </si>
  <si>
    <t>Триптофан</t>
  </si>
  <si>
    <t>Тирозин</t>
  </si>
  <si>
    <t>Валин</t>
  </si>
  <si>
    <t>X</t>
  </si>
  <si>
    <t>-</t>
  </si>
  <si>
    <t>Номер п.п.</t>
  </si>
  <si>
    <t>Аминокислота, иминокислота пролин</t>
  </si>
  <si>
    <t>Масса амино-(имино-) кислоты</t>
  </si>
  <si>
    <t>Число атомов в аминокислотном остатке или остатке пролина</t>
  </si>
  <si>
    <t>С</t>
  </si>
  <si>
    <t>x</t>
  </si>
  <si>
    <t>х</t>
  </si>
  <si>
    <t>Номер остатка</t>
  </si>
  <si>
    <t>Масса</t>
  </si>
  <si>
    <t>Гиброфобность</t>
  </si>
  <si>
    <t>Остаток</t>
  </si>
  <si>
    <t>Частота(%)</t>
  </si>
  <si>
    <t>В каких белках</t>
  </si>
  <si>
    <t>Ala</t>
  </si>
  <si>
    <t>globular</t>
  </si>
  <si>
    <t>Arg</t>
  </si>
  <si>
    <t>Asn</t>
  </si>
  <si>
    <t>Asp</t>
  </si>
  <si>
    <t>Cys</t>
  </si>
  <si>
    <t>Gln</t>
  </si>
  <si>
    <t>Glu</t>
  </si>
  <si>
    <t>Gly</t>
  </si>
  <si>
    <t>His</t>
  </si>
  <si>
    <t>Ile</t>
  </si>
  <si>
    <t>Leu</t>
  </si>
  <si>
    <t>Lys</t>
  </si>
  <si>
    <t>Met</t>
  </si>
  <si>
    <t>Phe</t>
  </si>
  <si>
    <t>Pro</t>
  </si>
  <si>
    <t>Ser</t>
  </si>
  <si>
    <t>Thr</t>
  </si>
  <si>
    <t>Trp</t>
  </si>
  <si>
    <t>Tyr</t>
  </si>
  <si>
    <t>Val</t>
  </si>
  <si>
    <t>membrane</t>
  </si>
  <si>
    <t xml:space="preserve">T </t>
  </si>
  <si>
    <t>Молекуоярная масса белка</t>
  </si>
  <si>
    <t>Средняя молекулярная масса остатка</t>
  </si>
  <si>
    <t>Общий итог</t>
  </si>
  <si>
    <t>Количество по полю Код-1</t>
  </si>
  <si>
    <t>Итог</t>
  </si>
  <si>
    <t>Процент гидрофобных остатков в белке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</si>
</sst>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8"/>
      <name val="Calibri"/>
      <family val="2"/>
      <charset val="204"/>
    </font>
    <font>
      <sz val="11"/>
      <color indexed="8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Fill="1" applyBorder="1"/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64" fontId="0" fillId="0" borderId="0" xfId="0" applyNumberFormat="1" applyFill="1"/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textRotation="90"/>
    </xf>
    <xf numFmtId="0" fontId="3" fillId="0" borderId="1" xfId="0" applyFont="1" applyFill="1" applyBorder="1" applyAlignment="1">
      <alignment horizontal="left" wrapText="1"/>
    </xf>
    <xf numFmtId="0" fontId="0" fillId="0" borderId="1" xfId="0" applyBorder="1"/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left" textRotation="90"/>
    </xf>
    <xf numFmtId="0" fontId="0" fillId="0" borderId="6" xfId="0" applyBorder="1"/>
    <xf numFmtId="0" fontId="0" fillId="0" borderId="0" xfId="0" applyBorder="1"/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0" fillId="0" borderId="6" xfId="0" applyBorder="1" applyAlignment="1">
      <alignment horizontal="left" textRotation="90"/>
    </xf>
    <xf numFmtId="0" fontId="0" fillId="0" borderId="7" xfId="0" applyBorder="1"/>
    <xf numFmtId="0" fontId="0" fillId="0" borderId="7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164" fontId="2" fillId="0" borderId="3" xfId="0" applyNumberFormat="1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turu/LOCALS~1/Temp/FTMA5A.tmp/Gushchina_Pr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_residues"/>
      <sheetName val="aa_mass"/>
      <sheetName val="aa_frequencies"/>
      <sheetName val="protein_seq"/>
    </sheetNames>
    <sheetDataSet>
      <sheetData sheetId="0">
        <row r="2">
          <cell r="B2" t="str">
            <v>A</v>
          </cell>
          <cell r="C2" t="str">
            <v>Ala</v>
          </cell>
          <cell r="D2" t="str">
            <v>Аланин</v>
          </cell>
          <cell r="E2" t="str">
            <v>x</v>
          </cell>
          <cell r="F2" t="str">
            <v xml:space="preserve"> -</v>
          </cell>
          <cell r="G2" t="str">
            <v xml:space="preserve"> -</v>
          </cell>
          <cell r="H2" t="str">
            <v xml:space="preserve"> -</v>
          </cell>
          <cell r="I2" t="str">
            <v xml:space="preserve"> -</v>
          </cell>
          <cell r="J2">
            <v>71.08</v>
          </cell>
        </row>
        <row r="3">
          <cell r="B3" t="str">
            <v>R</v>
          </cell>
          <cell r="C3" t="str">
            <v>Arg</v>
          </cell>
          <cell r="D3" t="str">
            <v>Аргинин</v>
          </cell>
          <cell r="E3" t="str">
            <v xml:space="preserve"> -</v>
          </cell>
          <cell r="F3" t="str">
            <v>x</v>
          </cell>
          <cell r="G3" t="str">
            <v>x</v>
          </cell>
          <cell r="H3" t="str">
            <v xml:space="preserve"> -</v>
          </cell>
          <cell r="I3" t="str">
            <v>x</v>
          </cell>
          <cell r="J3">
            <v>156.19</v>
          </cell>
        </row>
        <row r="4">
          <cell r="B4" t="str">
            <v>N</v>
          </cell>
          <cell r="C4" t="str">
            <v>Asn</v>
          </cell>
          <cell r="D4" t="str">
            <v>Аспарагин</v>
          </cell>
          <cell r="E4" t="str">
            <v xml:space="preserve"> -</v>
          </cell>
          <cell r="F4" t="str">
            <v>x</v>
          </cell>
          <cell r="G4" t="str">
            <v xml:space="preserve"> -</v>
          </cell>
          <cell r="H4" t="str">
            <v xml:space="preserve"> -</v>
          </cell>
          <cell r="I4" t="str">
            <v xml:space="preserve"> -</v>
          </cell>
          <cell r="J4">
            <v>114.1</v>
          </cell>
        </row>
        <row r="5">
          <cell r="B5" t="str">
            <v>D</v>
          </cell>
          <cell r="C5" t="str">
            <v>Asp</v>
          </cell>
          <cell r="D5" t="str">
            <v>Аспарагиновая кислота</v>
          </cell>
          <cell r="E5" t="str">
            <v xml:space="preserve"> -</v>
          </cell>
          <cell r="F5" t="str">
            <v>x</v>
          </cell>
          <cell r="G5" t="str">
            <v xml:space="preserve"> -</v>
          </cell>
          <cell r="H5" t="str">
            <v>x</v>
          </cell>
          <cell r="I5" t="str">
            <v>x</v>
          </cell>
          <cell r="J5">
            <v>115.08</v>
          </cell>
        </row>
        <row r="6">
          <cell r="B6" t="str">
            <v>C</v>
          </cell>
          <cell r="C6" t="str">
            <v>Cys</v>
          </cell>
          <cell r="D6" t="str">
            <v>Цистеин</v>
          </cell>
          <cell r="E6" t="str">
            <v>x</v>
          </cell>
          <cell r="F6" t="str">
            <v xml:space="preserve"> -</v>
          </cell>
          <cell r="G6" t="str">
            <v xml:space="preserve"> -</v>
          </cell>
          <cell r="H6" t="str">
            <v xml:space="preserve"> -</v>
          </cell>
          <cell r="I6" t="str">
            <v xml:space="preserve"> -</v>
          </cell>
          <cell r="J6">
            <v>103.14</v>
          </cell>
        </row>
        <row r="7">
          <cell r="B7" t="str">
            <v>Q</v>
          </cell>
          <cell r="C7" t="str">
            <v>Gln</v>
          </cell>
          <cell r="D7" t="str">
            <v>Глутамин</v>
          </cell>
          <cell r="E7" t="str">
            <v xml:space="preserve"> -</v>
          </cell>
          <cell r="F7" t="str">
            <v>x</v>
          </cell>
          <cell r="G7" t="str">
            <v xml:space="preserve"> -</v>
          </cell>
          <cell r="H7" t="str">
            <v xml:space="preserve"> -</v>
          </cell>
          <cell r="I7" t="str">
            <v xml:space="preserve"> -</v>
          </cell>
          <cell r="J7">
            <v>128.13</v>
          </cell>
        </row>
        <row r="8">
          <cell r="B8" t="str">
            <v>E</v>
          </cell>
          <cell r="C8" t="str">
            <v>Glu</v>
          </cell>
          <cell r="D8" t="str">
            <v>Глутаминовая кислота</v>
          </cell>
          <cell r="E8" t="str">
            <v xml:space="preserve"> -</v>
          </cell>
          <cell r="F8" t="str">
            <v>x</v>
          </cell>
          <cell r="G8" t="str">
            <v xml:space="preserve"> -</v>
          </cell>
          <cell r="H8" t="str">
            <v>x</v>
          </cell>
          <cell r="I8" t="str">
            <v>x</v>
          </cell>
          <cell r="J8">
            <v>129.11000000000001</v>
          </cell>
        </row>
        <row r="9">
          <cell r="B9" t="str">
            <v>G</v>
          </cell>
          <cell r="C9" t="str">
            <v>Gly</v>
          </cell>
          <cell r="D9" t="str">
            <v>Глицин</v>
          </cell>
          <cell r="E9" t="str">
            <v xml:space="preserve"> -</v>
          </cell>
          <cell r="F9" t="str">
            <v xml:space="preserve"> -</v>
          </cell>
          <cell r="G9" t="str">
            <v xml:space="preserve"> -</v>
          </cell>
          <cell r="H9" t="str">
            <v xml:space="preserve"> -</v>
          </cell>
          <cell r="I9" t="str">
            <v xml:space="preserve"> -</v>
          </cell>
          <cell r="J9">
            <v>57.06</v>
          </cell>
        </row>
        <row r="10">
          <cell r="B10" t="str">
            <v>H</v>
          </cell>
          <cell r="C10" t="str">
            <v>His</v>
          </cell>
          <cell r="D10" t="str">
            <v>Гистидин</v>
          </cell>
          <cell r="E10" t="str">
            <v xml:space="preserve"> -</v>
          </cell>
          <cell r="F10" t="str">
            <v>x</v>
          </cell>
          <cell r="G10" t="str">
            <v>x</v>
          </cell>
          <cell r="H10" t="str">
            <v xml:space="preserve"> -</v>
          </cell>
          <cell r="I10" t="str">
            <v>x</v>
          </cell>
          <cell r="J10">
            <v>137.13999999999999</v>
          </cell>
        </row>
        <row r="11">
          <cell r="B11" t="str">
            <v>I</v>
          </cell>
          <cell r="C11" t="str">
            <v>Ile</v>
          </cell>
          <cell r="D11" t="str">
            <v>Изолейцин</v>
          </cell>
          <cell r="E11" t="str">
            <v>x</v>
          </cell>
          <cell r="F11" t="str">
            <v xml:space="preserve"> -</v>
          </cell>
          <cell r="G11" t="str">
            <v xml:space="preserve"> -</v>
          </cell>
          <cell r="H11" t="str">
            <v xml:space="preserve"> -</v>
          </cell>
          <cell r="I11" t="str">
            <v xml:space="preserve"> -</v>
          </cell>
          <cell r="J11">
            <v>113.15</v>
          </cell>
        </row>
        <row r="12">
          <cell r="B12" t="str">
            <v>L</v>
          </cell>
          <cell r="C12" t="str">
            <v>Leu</v>
          </cell>
          <cell r="D12" t="str">
            <v>Лейцин</v>
          </cell>
          <cell r="E12" t="str">
            <v>x</v>
          </cell>
          <cell r="F12" t="str">
            <v xml:space="preserve"> -</v>
          </cell>
          <cell r="G12" t="str">
            <v xml:space="preserve"> -</v>
          </cell>
          <cell r="H12" t="str">
            <v xml:space="preserve"> -</v>
          </cell>
          <cell r="I12" t="str">
            <v xml:space="preserve"> -</v>
          </cell>
          <cell r="J12">
            <v>113.15</v>
          </cell>
        </row>
        <row r="13">
          <cell r="B13" t="str">
            <v>K</v>
          </cell>
          <cell r="C13" t="str">
            <v>Lys</v>
          </cell>
          <cell r="D13" t="str">
            <v>Лизин</v>
          </cell>
          <cell r="E13" t="str">
            <v xml:space="preserve"> -</v>
          </cell>
          <cell r="F13" t="str">
            <v>x</v>
          </cell>
          <cell r="G13" t="str">
            <v>x</v>
          </cell>
          <cell r="H13" t="str">
            <v xml:space="preserve"> -</v>
          </cell>
          <cell r="I13" t="str">
            <v>x</v>
          </cell>
          <cell r="J13">
            <v>128.16999999999999</v>
          </cell>
        </row>
        <row r="14">
          <cell r="B14" t="str">
            <v>M</v>
          </cell>
          <cell r="C14" t="str">
            <v>Met</v>
          </cell>
          <cell r="D14" t="str">
            <v>Метионин</v>
          </cell>
          <cell r="E14" t="str">
            <v>x</v>
          </cell>
          <cell r="F14" t="str">
            <v xml:space="preserve"> -</v>
          </cell>
          <cell r="G14" t="str">
            <v xml:space="preserve"> -</v>
          </cell>
          <cell r="H14" t="str">
            <v xml:space="preserve"> -</v>
          </cell>
          <cell r="I14" t="str">
            <v xml:space="preserve"> -</v>
          </cell>
          <cell r="J14">
            <v>131.19999999999999</v>
          </cell>
        </row>
        <row r="15">
          <cell r="B15" t="str">
            <v>F</v>
          </cell>
          <cell r="C15" t="str">
            <v>Phe</v>
          </cell>
          <cell r="D15" t="str">
            <v>Фенилаланин</v>
          </cell>
          <cell r="E15" t="str">
            <v>x</v>
          </cell>
          <cell r="F15" t="str">
            <v xml:space="preserve"> -</v>
          </cell>
          <cell r="G15" t="str">
            <v xml:space="preserve"> -</v>
          </cell>
          <cell r="H15" t="str">
            <v xml:space="preserve"> -</v>
          </cell>
          <cell r="I15" t="str">
            <v xml:space="preserve"> -</v>
          </cell>
          <cell r="J15">
            <v>147.16999999999999</v>
          </cell>
        </row>
        <row r="16">
          <cell r="B16" t="str">
            <v>P</v>
          </cell>
          <cell r="C16" t="str">
            <v>Pro</v>
          </cell>
          <cell r="D16" t="str">
            <v>Пролин</v>
          </cell>
          <cell r="E16" t="str">
            <v xml:space="preserve"> -</v>
          </cell>
          <cell r="F16" t="str">
            <v xml:space="preserve"> -</v>
          </cell>
          <cell r="G16" t="str">
            <v xml:space="preserve"> -</v>
          </cell>
          <cell r="H16" t="str">
            <v xml:space="preserve"> -</v>
          </cell>
          <cell r="I16" t="str">
            <v xml:space="preserve"> -</v>
          </cell>
          <cell r="J16">
            <v>97.12</v>
          </cell>
        </row>
        <row r="17">
          <cell r="B17" t="str">
            <v>S</v>
          </cell>
          <cell r="C17" t="str">
            <v>Ser</v>
          </cell>
          <cell r="D17" t="str">
            <v>Серин</v>
          </cell>
          <cell r="E17" t="str">
            <v xml:space="preserve"> -</v>
          </cell>
          <cell r="F17" t="str">
            <v>x</v>
          </cell>
          <cell r="G17" t="str">
            <v xml:space="preserve"> -</v>
          </cell>
          <cell r="H17" t="str">
            <v xml:space="preserve"> -</v>
          </cell>
          <cell r="I17" t="str">
            <v xml:space="preserve"> -</v>
          </cell>
          <cell r="J17">
            <v>87.08</v>
          </cell>
        </row>
        <row r="18">
          <cell r="B18" t="str">
            <v>T</v>
          </cell>
          <cell r="C18" t="str">
            <v>Thr</v>
          </cell>
          <cell r="D18" t="str">
            <v>Треонин</v>
          </cell>
          <cell r="E18" t="str">
            <v xml:space="preserve"> -</v>
          </cell>
          <cell r="F18" t="str">
            <v>x</v>
          </cell>
          <cell r="G18" t="str">
            <v xml:space="preserve"> -</v>
          </cell>
          <cell r="H18" t="str">
            <v xml:space="preserve"> -</v>
          </cell>
          <cell r="I18" t="str">
            <v xml:space="preserve"> -</v>
          </cell>
          <cell r="J18">
            <v>101.1</v>
          </cell>
        </row>
        <row r="19">
          <cell r="B19" t="str">
            <v>W</v>
          </cell>
          <cell r="C19" t="str">
            <v>Trp</v>
          </cell>
          <cell r="D19" t="str">
            <v>Триптофан</v>
          </cell>
          <cell r="E19" t="str">
            <v>x</v>
          </cell>
          <cell r="F19" t="str">
            <v>x</v>
          </cell>
          <cell r="G19" t="str">
            <v xml:space="preserve"> -</v>
          </cell>
          <cell r="H19" t="str">
            <v xml:space="preserve"> -</v>
          </cell>
          <cell r="I19" t="str">
            <v xml:space="preserve"> -</v>
          </cell>
          <cell r="J19">
            <v>186.21</v>
          </cell>
        </row>
        <row r="20">
          <cell r="B20" t="str">
            <v>Y</v>
          </cell>
          <cell r="C20" t="str">
            <v>Tyr</v>
          </cell>
          <cell r="D20" t="str">
            <v>Тирозин</v>
          </cell>
          <cell r="E20" t="str">
            <v>x</v>
          </cell>
          <cell r="F20" t="str">
            <v>x</v>
          </cell>
          <cell r="G20" t="str">
            <v xml:space="preserve"> -</v>
          </cell>
          <cell r="H20" t="str">
            <v xml:space="preserve"> -</v>
          </cell>
          <cell r="I20" t="str">
            <v xml:space="preserve"> -</v>
          </cell>
          <cell r="J20">
            <v>163.16999999999999</v>
          </cell>
        </row>
        <row r="21">
          <cell r="B21" t="str">
            <v>V</v>
          </cell>
          <cell r="C21" t="str">
            <v>Val</v>
          </cell>
          <cell r="D21" t="str">
            <v>Валин</v>
          </cell>
          <cell r="E21" t="str">
            <v>x</v>
          </cell>
          <cell r="F21" t="str">
            <v xml:space="preserve"> -</v>
          </cell>
          <cell r="G21" t="str">
            <v xml:space="preserve"> -</v>
          </cell>
          <cell r="H21" t="str">
            <v xml:space="preserve"> -</v>
          </cell>
          <cell r="I21" t="str">
            <v xml:space="preserve"> -</v>
          </cell>
          <cell r="J21">
            <v>99.14</v>
          </cell>
        </row>
      </sheetData>
      <sheetData sheetId="1" refreshError="1"/>
      <sheetData sheetId="2" refreshError="1"/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FuckYouBill" refreshedDate="40534.894332060183" createdVersion="1" refreshedVersion="2" recordCount="130">
  <cacheSource type="worksheet">
    <worksheetSource ref="B1:B131" sheet="protein_seq"/>
  </cacheSource>
  <cacheFields count="1">
    <cacheField name="Код-1" numFmtId="0">
      <sharedItems count="20">
        <s v="M"/>
        <s v="V"/>
        <s v="Q"/>
        <s v="I"/>
        <s v="F"/>
        <s v="D"/>
        <s v="S"/>
        <s v="K"/>
        <s v="T"/>
        <s v="G"/>
        <s v="N"/>
        <s v="R"/>
        <s v="E"/>
        <s v="H"/>
        <s v="P"/>
        <s v="L"/>
        <s v="Y"/>
        <s v="A"/>
        <s v="W"/>
        <s v="T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">
  <r>
    <x v="0"/>
  </r>
  <r>
    <x v="1"/>
  </r>
  <r>
    <x v="2"/>
  </r>
  <r>
    <x v="3"/>
  </r>
  <r>
    <x v="3"/>
  </r>
  <r>
    <x v="4"/>
  </r>
  <r>
    <x v="5"/>
  </r>
  <r>
    <x v="6"/>
  </r>
  <r>
    <x v="7"/>
  </r>
  <r>
    <x v="8"/>
  </r>
  <r>
    <x v="9"/>
  </r>
  <r>
    <x v="10"/>
  </r>
  <r>
    <x v="1"/>
  </r>
  <r>
    <x v="2"/>
  </r>
  <r>
    <x v="11"/>
  </r>
  <r>
    <x v="4"/>
  </r>
  <r>
    <x v="1"/>
  </r>
  <r>
    <x v="10"/>
  </r>
  <r>
    <x v="7"/>
  </r>
  <r>
    <x v="8"/>
  </r>
  <r>
    <x v="9"/>
  </r>
  <r>
    <x v="4"/>
  </r>
  <r>
    <x v="2"/>
  </r>
  <r>
    <x v="2"/>
  </r>
  <r>
    <x v="3"/>
  </r>
  <r>
    <x v="11"/>
  </r>
  <r>
    <x v="7"/>
  </r>
  <r>
    <x v="1"/>
  </r>
  <r>
    <x v="5"/>
  </r>
  <r>
    <x v="12"/>
  </r>
  <r>
    <x v="0"/>
  </r>
  <r>
    <x v="5"/>
  </r>
  <r>
    <x v="13"/>
  </r>
  <r>
    <x v="1"/>
  </r>
  <r>
    <x v="5"/>
  </r>
  <r>
    <x v="8"/>
  </r>
  <r>
    <x v="14"/>
  </r>
  <r>
    <x v="4"/>
  </r>
  <r>
    <x v="1"/>
  </r>
  <r>
    <x v="15"/>
  </r>
  <r>
    <x v="1"/>
  </r>
  <r>
    <x v="8"/>
  </r>
  <r>
    <x v="16"/>
  </r>
  <r>
    <x v="8"/>
  </r>
  <r>
    <x v="8"/>
  </r>
  <r>
    <x v="10"/>
  </r>
  <r>
    <x v="4"/>
  </r>
  <r>
    <x v="9"/>
  </r>
  <r>
    <x v="2"/>
  </r>
  <r>
    <x v="1"/>
  </r>
  <r>
    <x v="14"/>
  </r>
  <r>
    <x v="17"/>
  </r>
  <r>
    <x v="6"/>
  </r>
  <r>
    <x v="8"/>
  </r>
  <r>
    <x v="2"/>
  </r>
  <r>
    <x v="6"/>
  </r>
  <r>
    <x v="4"/>
  </r>
  <r>
    <x v="15"/>
  </r>
  <r>
    <x v="12"/>
  </r>
  <r>
    <x v="7"/>
  </r>
  <r>
    <x v="16"/>
  </r>
  <r>
    <x v="17"/>
  </r>
  <r>
    <x v="13"/>
  </r>
  <r>
    <x v="15"/>
  </r>
  <r>
    <x v="15"/>
  </r>
  <r>
    <x v="15"/>
  </r>
  <r>
    <x v="9"/>
  </r>
  <r>
    <x v="1"/>
  </r>
  <r>
    <x v="17"/>
  </r>
  <r>
    <x v="17"/>
  </r>
  <r>
    <x v="6"/>
  </r>
  <r>
    <x v="9"/>
  </r>
  <r>
    <x v="10"/>
  </r>
  <r>
    <x v="7"/>
  </r>
  <r>
    <x v="1"/>
  </r>
  <r>
    <x v="18"/>
  </r>
  <r>
    <x v="9"/>
  </r>
  <r>
    <x v="5"/>
  </r>
  <r>
    <x v="10"/>
  </r>
  <r>
    <x v="4"/>
  </r>
  <r>
    <x v="17"/>
  </r>
  <r>
    <x v="7"/>
  </r>
  <r>
    <x v="6"/>
  </r>
  <r>
    <x v="17"/>
  </r>
  <r>
    <x v="5"/>
  </r>
  <r>
    <x v="8"/>
  </r>
  <r>
    <x v="3"/>
  </r>
  <r>
    <x v="6"/>
  </r>
  <r>
    <x v="11"/>
  </r>
  <r>
    <x v="2"/>
  </r>
  <r>
    <x v="16"/>
  </r>
  <r>
    <x v="2"/>
  </r>
  <r>
    <x v="1"/>
  </r>
  <r>
    <x v="14"/>
  </r>
  <r>
    <x v="3"/>
  </r>
  <r>
    <x v="15"/>
  </r>
  <r>
    <x v="13"/>
  </r>
  <r>
    <x v="7"/>
  </r>
  <r>
    <x v="4"/>
  </r>
  <r>
    <x v="12"/>
  </r>
  <r>
    <x v="15"/>
  </r>
  <r>
    <x v="6"/>
  </r>
  <r>
    <x v="9"/>
  </r>
  <r>
    <x v="8"/>
  </r>
  <r>
    <x v="6"/>
  </r>
  <r>
    <x v="7"/>
  </r>
  <r>
    <x v="5"/>
  </r>
  <r>
    <x v="1"/>
  </r>
  <r>
    <x v="12"/>
  </r>
  <r>
    <x v="15"/>
  </r>
  <r>
    <x v="4"/>
  </r>
  <r>
    <x v="8"/>
  </r>
  <r>
    <x v="2"/>
  </r>
  <r>
    <x v="12"/>
  </r>
  <r>
    <x v="1"/>
  </r>
  <r>
    <x v="12"/>
  </r>
  <r>
    <x v="11"/>
  </r>
  <r>
    <x v="1"/>
  </r>
  <r>
    <x v="1"/>
  </r>
  <r>
    <x v="19"/>
  </r>
  <r>
    <x v="7"/>
  </r>
  <r>
    <x v="6"/>
  </r>
  <r>
    <x v="6"/>
  </r>
  <r>
    <x v="17"/>
  </r>
  <r>
    <x v="7"/>
  </r>
  <r>
    <x v="0"/>
  </r>
  <r>
    <x v="5"/>
  </r>
  <r>
    <x v="14"/>
  </r>
  <r>
    <x v="1"/>
  </r>
  <r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4" cacheId="0" dataOnRows="1" applyNumberFormats="0" applyBorderFormats="0" applyFontFormats="0" applyPatternFormats="0" applyAlignmentFormats="0" applyWidthHeightFormats="1" dataCaption="Данные" updatedVersion="2" showMemberPropertyTips="0" useAutoFormatting="1" itemPrintTitles="1" createdVersion="1" indent="0" compact="0" compactData="0" gridDropZones="1">
  <location ref="E5:F27" firstHeaderRow="2" firstDataRow="2" firstDataCol="1"/>
  <pivotFields count="1">
    <pivotField axis="axisRow" dataField="1" compact="0" outline="0" subtotalTop="0" showAll="0" includeNewItemsInFilter="1">
      <items count="21">
        <item x="17"/>
        <item x="5"/>
        <item x="12"/>
        <item x="4"/>
        <item x="9"/>
        <item x="13"/>
        <item x="3"/>
        <item x="7"/>
        <item x="15"/>
        <item x="0"/>
        <item x="10"/>
        <item x="14"/>
        <item x="2"/>
        <item x="11"/>
        <item x="6"/>
        <item x="8"/>
        <item x="19"/>
        <item x="1"/>
        <item x="18"/>
        <item x="16"/>
        <item t="default"/>
      </items>
    </pivotField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Количество по полю Код-1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opLeftCell="B1" workbookViewId="0">
      <selection activeCell="J2" sqref="J2"/>
    </sheetView>
  </sheetViews>
  <sheetFormatPr defaultRowHeight="15"/>
  <cols>
    <col min="2" max="2" width="4.5703125" customWidth="1"/>
    <col min="3" max="3" width="5" customWidth="1"/>
    <col min="4" max="4" width="21.7109375" customWidth="1"/>
    <col min="5" max="5" width="5" customWidth="1"/>
    <col min="6" max="6" width="5.28515625" customWidth="1"/>
    <col min="7" max="8" width="4.5703125" customWidth="1"/>
    <col min="9" max="9" width="4.28515625" customWidth="1"/>
    <col min="10" max="10" width="10.42578125" customWidth="1"/>
  </cols>
  <sheetData>
    <row r="1" spans="1:10" ht="122.25">
      <c r="A1" t="s">
        <v>22</v>
      </c>
      <c r="B1" s="10" t="s">
        <v>23</v>
      </c>
      <c r="C1" s="10" t="s">
        <v>24</v>
      </c>
      <c r="D1" s="10" t="s">
        <v>25</v>
      </c>
      <c r="E1" s="10" t="s">
        <v>26</v>
      </c>
      <c r="F1" s="10" t="s">
        <v>28</v>
      </c>
      <c r="G1" s="10" t="s">
        <v>29</v>
      </c>
      <c r="H1" s="10" t="s">
        <v>27</v>
      </c>
      <c r="I1" s="10" t="s">
        <v>30</v>
      </c>
      <c r="J1" s="10" t="s">
        <v>31</v>
      </c>
    </row>
    <row r="2" spans="1:10">
      <c r="B2" t="s">
        <v>20</v>
      </c>
      <c r="C2" t="s">
        <v>37</v>
      </c>
      <c r="D2" t="s">
        <v>32</v>
      </c>
      <c r="E2" s="1" t="s">
        <v>72</v>
      </c>
      <c r="F2" s="1" t="s">
        <v>73</v>
      </c>
      <c r="G2" s="1" t="s">
        <v>73</v>
      </c>
      <c r="H2" s="1" t="s">
        <v>73</v>
      </c>
      <c r="I2" s="8"/>
      <c r="J2" s="9">
        <v>71.074720000000013</v>
      </c>
    </row>
    <row r="3" spans="1:10">
      <c r="B3" t="s">
        <v>7</v>
      </c>
      <c r="C3" t="s">
        <v>38</v>
      </c>
      <c r="D3" t="s">
        <v>33</v>
      </c>
      <c r="E3" s="1" t="s">
        <v>73</v>
      </c>
      <c r="F3" s="1" t="s">
        <v>72</v>
      </c>
      <c r="G3" s="1" t="s">
        <v>73</v>
      </c>
      <c r="H3" s="1" t="s">
        <v>72</v>
      </c>
      <c r="I3" s="8" t="s">
        <v>79</v>
      </c>
      <c r="J3" s="9">
        <v>156.18471999999997</v>
      </c>
    </row>
    <row r="4" spans="1:10">
      <c r="B4" t="s">
        <v>2</v>
      </c>
      <c r="C4" t="s">
        <v>39</v>
      </c>
      <c r="D4" t="s">
        <v>34</v>
      </c>
      <c r="E4" s="1" t="s">
        <v>73</v>
      </c>
      <c r="F4" s="1" t="s">
        <v>73</v>
      </c>
      <c r="G4" s="1" t="s">
        <v>73</v>
      </c>
      <c r="H4" s="1" t="s">
        <v>72</v>
      </c>
      <c r="I4" s="8"/>
      <c r="J4" s="9">
        <v>114.10472000000001</v>
      </c>
    </row>
    <row r="5" spans="1:10">
      <c r="B5" t="s">
        <v>13</v>
      </c>
      <c r="C5" t="s">
        <v>40</v>
      </c>
      <c r="D5" t="s">
        <v>35</v>
      </c>
      <c r="E5" s="1" t="s">
        <v>73</v>
      </c>
      <c r="F5" s="1" t="s">
        <v>73</v>
      </c>
      <c r="G5" s="1" t="s">
        <v>72</v>
      </c>
      <c r="H5" s="1" t="s">
        <v>72</v>
      </c>
      <c r="I5" s="8" t="s">
        <v>80</v>
      </c>
      <c r="J5" s="9">
        <v>115.08472</v>
      </c>
    </row>
    <row r="6" spans="1:10">
      <c r="B6" t="s">
        <v>16</v>
      </c>
      <c r="C6" t="s">
        <v>41</v>
      </c>
      <c r="D6" t="s">
        <v>36</v>
      </c>
      <c r="E6" s="1" t="s">
        <v>72</v>
      </c>
      <c r="F6" s="1" t="s">
        <v>73</v>
      </c>
      <c r="G6" s="1" t="s">
        <v>73</v>
      </c>
      <c r="H6" s="1" t="s">
        <v>73</v>
      </c>
      <c r="I6" s="8"/>
      <c r="J6" s="9">
        <v>103.14472000000001</v>
      </c>
    </row>
    <row r="7" spans="1:10">
      <c r="B7" t="s">
        <v>12</v>
      </c>
      <c r="C7" t="s">
        <v>42</v>
      </c>
      <c r="D7" t="s">
        <v>57</v>
      </c>
      <c r="E7" s="1" t="s">
        <v>73</v>
      </c>
      <c r="F7" s="1" t="s">
        <v>73</v>
      </c>
      <c r="G7" s="1" t="s">
        <v>73</v>
      </c>
      <c r="H7" s="1" t="s">
        <v>72</v>
      </c>
      <c r="I7" s="8"/>
      <c r="J7" s="9">
        <v>128.13471999999999</v>
      </c>
    </row>
    <row r="8" spans="1:10">
      <c r="B8" t="s">
        <v>10</v>
      </c>
      <c r="C8" t="s">
        <v>43</v>
      </c>
      <c r="D8" t="s">
        <v>58</v>
      </c>
      <c r="E8" s="1" t="s">
        <v>73</v>
      </c>
      <c r="F8" s="1" t="s">
        <v>73</v>
      </c>
      <c r="G8" s="1" t="s">
        <v>72</v>
      </c>
      <c r="H8" s="1" t="s">
        <v>72</v>
      </c>
      <c r="I8" s="8" t="s">
        <v>80</v>
      </c>
      <c r="J8" s="9">
        <v>129.11471999999998</v>
      </c>
    </row>
    <row r="9" spans="1:10">
      <c r="B9" t="s">
        <v>21</v>
      </c>
      <c r="C9" t="s">
        <v>44</v>
      </c>
      <c r="D9" t="s">
        <v>59</v>
      </c>
      <c r="E9" s="1" t="s">
        <v>73</v>
      </c>
      <c r="F9" s="1" t="s">
        <v>73</v>
      </c>
      <c r="G9" s="1" t="s">
        <v>73</v>
      </c>
      <c r="H9" s="1" t="s">
        <v>73</v>
      </c>
      <c r="I9" s="8"/>
      <c r="J9" s="9">
        <v>57.054719999999989</v>
      </c>
    </row>
    <row r="10" spans="1:10">
      <c r="B10" t="s">
        <v>1</v>
      </c>
      <c r="C10" t="s">
        <v>45</v>
      </c>
      <c r="D10" t="s">
        <v>60</v>
      </c>
      <c r="E10" s="1" t="s">
        <v>73</v>
      </c>
      <c r="F10" s="1" t="s">
        <v>72</v>
      </c>
      <c r="G10" s="1" t="s">
        <v>73</v>
      </c>
      <c r="H10" s="1" t="s">
        <v>72</v>
      </c>
      <c r="I10" s="8" t="s">
        <v>79</v>
      </c>
      <c r="J10" s="9">
        <v>137.08471999999998</v>
      </c>
    </row>
    <row r="11" spans="1:10">
      <c r="B11" t="s">
        <v>14</v>
      </c>
      <c r="C11" t="s">
        <v>46</v>
      </c>
      <c r="D11" t="s">
        <v>61</v>
      </c>
      <c r="E11" s="1" t="s">
        <v>72</v>
      </c>
      <c r="F11" s="1" t="s">
        <v>73</v>
      </c>
      <c r="G11" s="1" t="s">
        <v>73</v>
      </c>
      <c r="H11" s="1" t="s">
        <v>73</v>
      </c>
      <c r="I11" s="8"/>
      <c r="J11" s="9">
        <v>113.15472</v>
      </c>
    </row>
    <row r="12" spans="1:10">
      <c r="B12" t="s">
        <v>15</v>
      </c>
      <c r="C12" t="s">
        <v>47</v>
      </c>
      <c r="D12" t="s">
        <v>62</v>
      </c>
      <c r="E12" s="1" t="s">
        <v>72</v>
      </c>
      <c r="F12" s="1" t="s">
        <v>73</v>
      </c>
      <c r="G12" s="1" t="s">
        <v>73</v>
      </c>
      <c r="H12" s="1" t="s">
        <v>73</v>
      </c>
      <c r="I12" s="8"/>
      <c r="J12" s="9">
        <v>113.15472</v>
      </c>
    </row>
    <row r="13" spans="1:10">
      <c r="B13" t="s">
        <v>11</v>
      </c>
      <c r="C13" t="s">
        <v>48</v>
      </c>
      <c r="D13" t="s">
        <v>63</v>
      </c>
      <c r="E13" s="1" t="s">
        <v>73</v>
      </c>
      <c r="F13" s="1" t="s">
        <v>72</v>
      </c>
      <c r="G13" s="1" t="s">
        <v>73</v>
      </c>
      <c r="H13" s="1" t="s">
        <v>72</v>
      </c>
      <c r="I13" s="8" t="s">
        <v>79</v>
      </c>
      <c r="J13" s="9">
        <v>128.17471999999998</v>
      </c>
    </row>
    <row r="14" spans="1:10">
      <c r="B14" t="s">
        <v>9</v>
      </c>
      <c r="C14" t="s">
        <v>49</v>
      </c>
      <c r="D14" t="s">
        <v>64</v>
      </c>
      <c r="E14" s="1" t="s">
        <v>72</v>
      </c>
      <c r="F14" s="1" t="s">
        <v>73</v>
      </c>
      <c r="G14" s="1" t="s">
        <v>73</v>
      </c>
      <c r="H14" s="1" t="s">
        <v>73</v>
      </c>
      <c r="I14" s="8"/>
      <c r="J14" s="9">
        <v>131.19471999999999</v>
      </c>
    </row>
    <row r="15" spans="1:10">
      <c r="B15" t="s">
        <v>8</v>
      </c>
      <c r="C15" t="s">
        <v>50</v>
      </c>
      <c r="D15" t="s">
        <v>65</v>
      </c>
      <c r="E15" s="1" t="s">
        <v>72</v>
      </c>
      <c r="F15" s="1" t="s">
        <v>73</v>
      </c>
      <c r="G15" s="1" t="s">
        <v>73</v>
      </c>
      <c r="H15" s="1" t="s">
        <v>73</v>
      </c>
      <c r="I15" s="8"/>
      <c r="J15" s="9">
        <v>147.17471999999998</v>
      </c>
    </row>
    <row r="16" spans="1:10">
      <c r="B16" t="s">
        <v>19</v>
      </c>
      <c r="C16" t="s">
        <v>51</v>
      </c>
      <c r="D16" t="s">
        <v>66</v>
      </c>
      <c r="E16" s="1" t="s">
        <v>73</v>
      </c>
      <c r="F16" s="1" t="s">
        <v>73</v>
      </c>
      <c r="G16" s="1" t="s">
        <v>73</v>
      </c>
      <c r="H16" s="1" t="s">
        <v>73</v>
      </c>
      <c r="I16" s="8"/>
      <c r="J16" s="9">
        <v>97.114720000000005</v>
      </c>
    </row>
    <row r="17" spans="2:10">
      <c r="B17" t="s">
        <v>4</v>
      </c>
      <c r="C17" t="s">
        <v>52</v>
      </c>
      <c r="D17" t="s">
        <v>67</v>
      </c>
      <c r="E17" s="1" t="s">
        <v>73</v>
      </c>
      <c r="F17" s="1" t="s">
        <v>73</v>
      </c>
      <c r="G17" s="1" t="s">
        <v>73</v>
      </c>
      <c r="H17" s="1" t="s">
        <v>72</v>
      </c>
      <c r="I17" s="8"/>
      <c r="J17" s="9">
        <v>87.074720000000013</v>
      </c>
    </row>
    <row r="18" spans="2:10">
      <c r="B18" t="s">
        <v>17</v>
      </c>
      <c r="C18" t="s">
        <v>53</v>
      </c>
      <c r="D18" t="s">
        <v>68</v>
      </c>
      <c r="E18" s="1" t="s">
        <v>73</v>
      </c>
      <c r="F18" s="1" t="s">
        <v>73</v>
      </c>
      <c r="G18" s="1" t="s">
        <v>73</v>
      </c>
      <c r="H18" s="1" t="s">
        <v>72</v>
      </c>
      <c r="I18" s="8"/>
      <c r="J18" s="9">
        <v>101.10472000000001</v>
      </c>
    </row>
    <row r="19" spans="2:10">
      <c r="B19" t="s">
        <v>5</v>
      </c>
      <c r="C19" t="s">
        <v>54</v>
      </c>
      <c r="D19" t="s">
        <v>69</v>
      </c>
      <c r="E19" s="1" t="s">
        <v>72</v>
      </c>
      <c r="F19" s="1" t="s">
        <v>73</v>
      </c>
      <c r="G19" s="1" t="s">
        <v>73</v>
      </c>
      <c r="H19" s="1" t="s">
        <v>72</v>
      </c>
      <c r="I19" s="8"/>
      <c r="J19" s="9">
        <v>186.20471999999998</v>
      </c>
    </row>
    <row r="20" spans="2:10">
      <c r="B20" t="s">
        <v>6</v>
      </c>
      <c r="C20" t="s">
        <v>55</v>
      </c>
      <c r="D20" t="s">
        <v>70</v>
      </c>
      <c r="E20" s="1" t="s">
        <v>72</v>
      </c>
      <c r="F20" s="1" t="s">
        <v>73</v>
      </c>
      <c r="G20" s="1" t="s">
        <v>73</v>
      </c>
      <c r="H20" s="1" t="s">
        <v>72</v>
      </c>
      <c r="I20" s="8"/>
      <c r="J20" s="9">
        <v>163.17471999999998</v>
      </c>
    </row>
    <row r="21" spans="2:10">
      <c r="B21" t="s">
        <v>18</v>
      </c>
      <c r="C21" t="s">
        <v>56</v>
      </c>
      <c r="D21" t="s">
        <v>71</v>
      </c>
      <c r="E21" s="1" t="s">
        <v>72</v>
      </c>
      <c r="F21" s="1" t="s">
        <v>73</v>
      </c>
      <c r="G21" s="1" t="s">
        <v>73</v>
      </c>
      <c r="H21" s="1" t="s">
        <v>73</v>
      </c>
      <c r="I21" s="8"/>
      <c r="J21" s="9">
        <v>99.134720000000016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I6" sqref="I6"/>
    </sheetView>
  </sheetViews>
  <sheetFormatPr defaultRowHeight="15"/>
  <cols>
    <col min="4" max="5" width="4" customWidth="1"/>
    <col min="6" max="6" width="3.7109375" customWidth="1"/>
    <col min="7" max="7" width="3.85546875" customWidth="1"/>
    <col min="8" max="8" width="3.42578125" customWidth="1"/>
  </cols>
  <sheetData>
    <row r="1" spans="1:9" ht="75.75" thickBot="1">
      <c r="A1" s="13" t="s">
        <v>74</v>
      </c>
      <c r="B1" s="14" t="s">
        <v>75</v>
      </c>
      <c r="C1" s="14" t="s">
        <v>76</v>
      </c>
      <c r="D1" s="30" t="s">
        <v>77</v>
      </c>
      <c r="E1" s="31"/>
      <c r="F1" s="31"/>
      <c r="G1" s="31"/>
      <c r="H1" s="32"/>
      <c r="I1" s="15" t="s">
        <v>31</v>
      </c>
    </row>
    <row r="2" spans="1:9" ht="15.75" thickBot="1">
      <c r="A2" s="3">
        <v>0</v>
      </c>
      <c r="B2" s="4" t="s">
        <v>0</v>
      </c>
      <c r="C2" s="4" t="s">
        <v>0</v>
      </c>
      <c r="D2" s="4" t="s">
        <v>78</v>
      </c>
      <c r="E2" s="4" t="s">
        <v>1</v>
      </c>
      <c r="F2" s="4" t="s">
        <v>2</v>
      </c>
      <c r="G2" s="4" t="s">
        <v>3</v>
      </c>
      <c r="H2" s="4" t="s">
        <v>4</v>
      </c>
      <c r="I2" s="11" t="s">
        <v>0</v>
      </c>
    </row>
    <row r="3" spans="1:9" ht="15.75" thickBot="1">
      <c r="A3" s="3">
        <v>20</v>
      </c>
      <c r="B3" s="5" t="s">
        <v>5</v>
      </c>
      <c r="C3" s="6">
        <v>204.22</v>
      </c>
      <c r="D3" s="6">
        <v>11</v>
      </c>
      <c r="E3" s="6">
        <v>10</v>
      </c>
      <c r="F3" s="6">
        <v>2</v>
      </c>
      <c r="G3" s="6">
        <v>1</v>
      </c>
      <c r="H3" s="6">
        <v>0</v>
      </c>
      <c r="I3" s="12">
        <f>VLOOKUP(B3,[1]aa_residues!$B$2:$J$21,9,FALSE)</f>
        <v>186.21</v>
      </c>
    </row>
    <row r="4" spans="1:9" ht="15.75" thickBot="1">
      <c r="A4" s="3">
        <v>19</v>
      </c>
      <c r="B4" s="5" t="s">
        <v>6</v>
      </c>
      <c r="C4" s="6">
        <v>181.19</v>
      </c>
      <c r="D4" s="6">
        <v>9</v>
      </c>
      <c r="E4" s="6">
        <v>9</v>
      </c>
      <c r="F4" s="6">
        <v>1</v>
      </c>
      <c r="G4" s="6">
        <v>2</v>
      </c>
      <c r="H4" s="6">
        <v>0</v>
      </c>
      <c r="I4" s="12">
        <f>VLOOKUP(B4,[1]aa_residues!$B$2:$J$21,9,FALSE)</f>
        <v>163.16999999999999</v>
      </c>
    </row>
    <row r="5" spans="1:9" ht="15.75" thickBot="1">
      <c r="A5" s="3">
        <v>18</v>
      </c>
      <c r="B5" s="5" t="s">
        <v>7</v>
      </c>
      <c r="C5" s="6">
        <v>174.2</v>
      </c>
      <c r="D5" s="6">
        <v>6</v>
      </c>
      <c r="E5" s="6">
        <v>12</v>
      </c>
      <c r="F5" s="6">
        <v>4</v>
      </c>
      <c r="G5" s="6">
        <v>1</v>
      </c>
      <c r="H5" s="6">
        <v>0</v>
      </c>
      <c r="I5" s="12">
        <f>VLOOKUP(B5,[1]aa_residues!$B$2:$J$21,9,FALSE)</f>
        <v>156.19</v>
      </c>
    </row>
    <row r="6" spans="1:9" ht="15.75" thickBot="1">
      <c r="A6" s="3">
        <v>17</v>
      </c>
      <c r="B6" s="5" t="s">
        <v>8</v>
      </c>
      <c r="C6" s="6">
        <v>165.19</v>
      </c>
      <c r="D6" s="6">
        <v>9</v>
      </c>
      <c r="E6" s="6">
        <v>9</v>
      </c>
      <c r="F6" s="6">
        <v>1</v>
      </c>
      <c r="G6" s="6">
        <v>1</v>
      </c>
      <c r="H6" s="6">
        <v>0</v>
      </c>
      <c r="I6" s="12">
        <f>VLOOKUP(B6,[1]aa_residues!$B$2:$J$21,9,FALSE)</f>
        <v>147.16999999999999</v>
      </c>
    </row>
    <row r="7" spans="1:9" ht="15.75" thickBot="1">
      <c r="A7" s="3">
        <v>16</v>
      </c>
      <c r="B7" s="5" t="s">
        <v>1</v>
      </c>
      <c r="C7" s="6">
        <v>155.1</v>
      </c>
      <c r="D7" s="6">
        <v>6</v>
      </c>
      <c r="E7" s="6">
        <v>7</v>
      </c>
      <c r="F7" s="6">
        <v>3</v>
      </c>
      <c r="G7" s="6">
        <v>1</v>
      </c>
      <c r="H7" s="6">
        <v>0</v>
      </c>
      <c r="I7" s="12">
        <f>VLOOKUP(B7,[1]aa_residues!$B$2:$J$21,9,FALSE)</f>
        <v>137.13999999999999</v>
      </c>
    </row>
    <row r="8" spans="1:9" ht="15.75" thickBot="1">
      <c r="A8" s="3">
        <v>15</v>
      </c>
      <c r="B8" s="5" t="s">
        <v>9</v>
      </c>
      <c r="C8" s="6">
        <v>149.21</v>
      </c>
      <c r="D8" s="6">
        <v>5</v>
      </c>
      <c r="E8" s="6">
        <v>9</v>
      </c>
      <c r="F8" s="6">
        <v>1</v>
      </c>
      <c r="G8" s="6">
        <v>1</v>
      </c>
      <c r="H8" s="6">
        <v>1</v>
      </c>
      <c r="I8" s="12">
        <f>VLOOKUP(B8,[1]aa_residues!$B$2:$J$21,9,FALSE)</f>
        <v>131.19999999999999</v>
      </c>
    </row>
    <row r="9" spans="1:9" ht="15.75" thickBot="1">
      <c r="A9" s="3">
        <v>14</v>
      </c>
      <c r="B9" s="5" t="s">
        <v>10</v>
      </c>
      <c r="C9" s="6">
        <v>147.13</v>
      </c>
      <c r="D9" s="6">
        <v>5</v>
      </c>
      <c r="E9" s="6">
        <v>7</v>
      </c>
      <c r="F9" s="6">
        <v>1</v>
      </c>
      <c r="G9" s="6">
        <v>3</v>
      </c>
      <c r="H9" s="6">
        <v>0</v>
      </c>
      <c r="I9" s="12">
        <f>VLOOKUP(B9,[1]aa_residues!$B$2:$J$21,9,FALSE)</f>
        <v>129.11000000000001</v>
      </c>
    </row>
    <row r="10" spans="1:9" ht="15.75" thickBot="1">
      <c r="A10" s="3">
        <v>13</v>
      </c>
      <c r="B10" s="5" t="s">
        <v>11</v>
      </c>
      <c r="C10" s="6">
        <v>146.19</v>
      </c>
      <c r="D10" s="6">
        <v>6</v>
      </c>
      <c r="E10" s="6">
        <v>12</v>
      </c>
      <c r="F10" s="6">
        <v>2</v>
      </c>
      <c r="G10" s="6">
        <v>1</v>
      </c>
      <c r="H10" s="6">
        <v>0</v>
      </c>
      <c r="I10" s="12">
        <f>VLOOKUP(B10,[1]aa_residues!$B$2:$J$21,9,FALSE)</f>
        <v>128.16999999999999</v>
      </c>
    </row>
    <row r="11" spans="1:9" ht="15.75" thickBot="1">
      <c r="A11" s="3">
        <v>12</v>
      </c>
      <c r="B11" s="5" t="s">
        <v>12</v>
      </c>
      <c r="C11" s="6">
        <v>146.15</v>
      </c>
      <c r="D11" s="6">
        <v>5</v>
      </c>
      <c r="E11" s="6">
        <v>8</v>
      </c>
      <c r="F11" s="6">
        <v>2</v>
      </c>
      <c r="G11" s="6">
        <v>2</v>
      </c>
      <c r="H11" s="6">
        <v>0</v>
      </c>
      <c r="I11" s="12">
        <f>VLOOKUP(B11,[1]aa_residues!$B$2:$J$21,9,FALSE)</f>
        <v>128.13</v>
      </c>
    </row>
    <row r="12" spans="1:9" ht="15.75" thickBot="1">
      <c r="A12" s="3">
        <v>11</v>
      </c>
      <c r="B12" s="5" t="s">
        <v>13</v>
      </c>
      <c r="C12" s="6">
        <v>133.1</v>
      </c>
      <c r="D12" s="6">
        <v>4</v>
      </c>
      <c r="E12" s="6">
        <v>5</v>
      </c>
      <c r="F12" s="6">
        <v>1</v>
      </c>
      <c r="G12" s="6">
        <v>3</v>
      </c>
      <c r="H12" s="6">
        <v>0</v>
      </c>
      <c r="I12" s="12">
        <f>VLOOKUP(B12,[1]aa_residues!$B$2:$J$21,9,FALSE)</f>
        <v>115.08</v>
      </c>
    </row>
    <row r="13" spans="1:9" ht="15.75" thickBot="1">
      <c r="A13" s="3">
        <v>10</v>
      </c>
      <c r="B13" s="5" t="s">
        <v>2</v>
      </c>
      <c r="C13" s="6">
        <v>132.12</v>
      </c>
      <c r="D13" s="6">
        <v>4</v>
      </c>
      <c r="E13" s="6">
        <v>6</v>
      </c>
      <c r="F13" s="6">
        <v>2</v>
      </c>
      <c r="G13" s="6">
        <v>2</v>
      </c>
      <c r="H13" s="6">
        <v>0</v>
      </c>
      <c r="I13" s="12">
        <f>VLOOKUP(B13,[1]aa_residues!$B$2:$J$21,9,FALSE)</f>
        <v>114.1</v>
      </c>
    </row>
    <row r="14" spans="1:9" ht="15.75" thickBot="1">
      <c r="A14" s="3">
        <v>8</v>
      </c>
      <c r="B14" s="5" t="s">
        <v>14</v>
      </c>
      <c r="C14" s="6">
        <v>131.16999999999999</v>
      </c>
      <c r="D14" s="6">
        <v>6</v>
      </c>
      <c r="E14" s="6">
        <v>11</v>
      </c>
      <c r="F14" s="6">
        <v>1</v>
      </c>
      <c r="G14" s="6">
        <v>1</v>
      </c>
      <c r="H14" s="6">
        <v>0</v>
      </c>
      <c r="I14" s="12">
        <f>VLOOKUP(B14,[1]aa_residues!$B$2:$J$21,9,FALSE)</f>
        <v>113.15</v>
      </c>
    </row>
    <row r="15" spans="1:9" ht="15.75" thickBot="1">
      <c r="A15" s="3">
        <v>9</v>
      </c>
      <c r="B15" s="5" t="s">
        <v>15</v>
      </c>
      <c r="C15" s="6">
        <v>131.16999999999999</v>
      </c>
      <c r="D15" s="6">
        <v>6</v>
      </c>
      <c r="E15" s="6">
        <v>11</v>
      </c>
      <c r="F15" s="6">
        <v>1</v>
      </c>
      <c r="G15" s="6">
        <v>1</v>
      </c>
      <c r="H15" s="6">
        <v>0</v>
      </c>
      <c r="I15" s="12">
        <f>VLOOKUP(B15,[1]aa_residues!$B$2:$J$21,9,FALSE)</f>
        <v>113.15</v>
      </c>
    </row>
    <row r="16" spans="1:9" ht="15.75" thickBot="1">
      <c r="A16" s="3">
        <v>7</v>
      </c>
      <c r="B16" s="5" t="s">
        <v>16</v>
      </c>
      <c r="C16" s="6">
        <v>121.16</v>
      </c>
      <c r="D16" s="6">
        <v>3</v>
      </c>
      <c r="E16" s="6">
        <v>5</v>
      </c>
      <c r="F16" s="6">
        <v>1</v>
      </c>
      <c r="G16" s="6">
        <v>1</v>
      </c>
      <c r="H16" s="6">
        <v>1</v>
      </c>
      <c r="I16" s="12">
        <f>VLOOKUP(B16,[1]aa_residues!$B$2:$J$21,9,FALSE)</f>
        <v>103.14</v>
      </c>
    </row>
    <row r="17" spans="1:9" ht="15.75" thickBot="1">
      <c r="A17" s="3">
        <v>6</v>
      </c>
      <c r="B17" s="5" t="s">
        <v>17</v>
      </c>
      <c r="C17" s="6">
        <v>119.12</v>
      </c>
      <c r="D17" s="6">
        <v>4</v>
      </c>
      <c r="E17" s="6">
        <v>7</v>
      </c>
      <c r="F17" s="6">
        <v>1</v>
      </c>
      <c r="G17" s="6">
        <v>2</v>
      </c>
      <c r="H17" s="6">
        <v>0</v>
      </c>
      <c r="I17" s="12">
        <f>VLOOKUP(B17,[1]aa_residues!$B$2:$J$21,9,FALSE)</f>
        <v>101.1</v>
      </c>
    </row>
    <row r="18" spans="1:9" ht="15.75" thickBot="1">
      <c r="A18" s="3">
        <v>5</v>
      </c>
      <c r="B18" s="5" t="s">
        <v>18</v>
      </c>
      <c r="C18" s="6">
        <v>117.15</v>
      </c>
      <c r="D18" s="6">
        <v>5</v>
      </c>
      <c r="E18" s="6">
        <v>9</v>
      </c>
      <c r="F18" s="6">
        <v>1</v>
      </c>
      <c r="G18" s="6">
        <v>1</v>
      </c>
      <c r="H18" s="6">
        <v>0</v>
      </c>
      <c r="I18" s="12">
        <f>VLOOKUP(B18,[1]aa_residues!$B$2:$J$21,9,FALSE)</f>
        <v>99.14</v>
      </c>
    </row>
    <row r="19" spans="1:9" ht="15.75" thickBot="1">
      <c r="A19" s="3">
        <v>4</v>
      </c>
      <c r="B19" s="5" t="s">
        <v>19</v>
      </c>
      <c r="C19" s="6">
        <v>115.13</v>
      </c>
      <c r="D19" s="6">
        <v>5</v>
      </c>
      <c r="E19" s="6">
        <v>7</v>
      </c>
      <c r="F19" s="6">
        <v>1</v>
      </c>
      <c r="G19" s="6">
        <v>1</v>
      </c>
      <c r="H19" s="6">
        <v>0</v>
      </c>
      <c r="I19" s="12">
        <f>VLOOKUP(B19,[1]aa_residues!$B$2:$J$21,9,FALSE)</f>
        <v>97.12</v>
      </c>
    </row>
    <row r="20" spans="1:9" ht="15.75" thickBot="1">
      <c r="A20" s="3">
        <v>3</v>
      </c>
      <c r="B20" s="5" t="s">
        <v>4</v>
      </c>
      <c r="C20" s="6">
        <v>105.09</v>
      </c>
      <c r="D20" s="6">
        <v>3</v>
      </c>
      <c r="E20" s="6">
        <v>5</v>
      </c>
      <c r="F20" s="6">
        <v>1</v>
      </c>
      <c r="G20" s="6">
        <v>2</v>
      </c>
      <c r="H20" s="6">
        <v>0</v>
      </c>
      <c r="I20" s="12">
        <f>VLOOKUP(B20,[1]aa_residues!$B$2:$J$21,9,FALSE)</f>
        <v>87.08</v>
      </c>
    </row>
    <row r="21" spans="1:9" ht="15.75" thickBot="1">
      <c r="A21" s="3">
        <v>2</v>
      </c>
      <c r="B21" s="5" t="s">
        <v>20</v>
      </c>
      <c r="C21" s="6">
        <v>89.09</v>
      </c>
      <c r="D21" s="6">
        <v>3</v>
      </c>
      <c r="E21" s="6">
        <v>5</v>
      </c>
      <c r="F21" s="6">
        <v>1</v>
      </c>
      <c r="G21" s="6">
        <v>1</v>
      </c>
      <c r="H21" s="6">
        <v>0</v>
      </c>
      <c r="I21" s="12">
        <f>VLOOKUP(B21,[1]aa_residues!$B$2:$J$21,9,FALSE)</f>
        <v>71.08</v>
      </c>
    </row>
    <row r="22" spans="1:9" ht="15.75" thickBot="1">
      <c r="A22" s="3">
        <v>1</v>
      </c>
      <c r="B22" s="5" t="s">
        <v>21</v>
      </c>
      <c r="C22" s="6">
        <v>75.069999999999993</v>
      </c>
      <c r="D22" s="6">
        <v>1</v>
      </c>
      <c r="E22" s="6">
        <v>3</v>
      </c>
      <c r="F22" s="6">
        <v>1</v>
      </c>
      <c r="G22" s="6">
        <v>1</v>
      </c>
      <c r="H22" s="6">
        <v>0</v>
      </c>
      <c r="I22" s="12">
        <f>VLOOKUP(B22,[1]aa_residues!$B$2:$J$21,9,FALSE)</f>
        <v>57.06</v>
      </c>
    </row>
    <row r="23" spans="1:9">
      <c r="A23" s="2"/>
      <c r="B23" s="2"/>
      <c r="C23" s="2"/>
      <c r="D23" s="7"/>
      <c r="E23" s="2"/>
      <c r="F23" s="2"/>
      <c r="G23" s="2"/>
      <c r="H23" s="2"/>
    </row>
  </sheetData>
  <mergeCells count="1">
    <mergeCell ref="D1:H1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1"/>
  <sheetViews>
    <sheetView workbookViewId="0">
      <selection activeCell="B1" sqref="B1:B131"/>
    </sheetView>
  </sheetViews>
  <sheetFormatPr defaultRowHeight="15"/>
  <cols>
    <col min="1" max="1" width="4.5703125" customWidth="1"/>
    <col min="2" max="2" width="3.5703125" customWidth="1"/>
    <col min="3" max="3" width="22.28515625" customWidth="1"/>
    <col min="5" max="5" width="3.140625" customWidth="1"/>
  </cols>
  <sheetData>
    <row r="1" spans="1:7" ht="189">
      <c r="A1" s="16" t="s">
        <v>81</v>
      </c>
      <c r="B1" s="16" t="s">
        <v>23</v>
      </c>
      <c r="C1" s="16" t="s">
        <v>25</v>
      </c>
      <c r="D1" s="16" t="s">
        <v>82</v>
      </c>
      <c r="E1" s="10" t="s">
        <v>83</v>
      </c>
      <c r="F1" s="16" t="s">
        <v>110</v>
      </c>
      <c r="G1" s="16" t="s">
        <v>111</v>
      </c>
    </row>
    <row r="2" spans="1:7">
      <c r="A2">
        <v>1</v>
      </c>
      <c r="B2" t="s">
        <v>9</v>
      </c>
      <c r="C2" t="str">
        <f ca="1">VLOOKUP(B2,aa_residues!$B$2:$E$21,3,0)</f>
        <v>Метионин</v>
      </c>
      <c r="D2">
        <f ca="1">VLOOKUP(B2,aa_residues!$B$2:$J$21,9,0)</f>
        <v>131.19471999999999</v>
      </c>
      <c r="E2" s="1" t="str">
        <f ca="1">VLOOKUP(B2,aa_residues!$B$2:$E$21,4,0)</f>
        <v>X</v>
      </c>
      <c r="F2">
        <f>SUM(D2:D131)+18.02</f>
        <v>14602.353579999999</v>
      </c>
      <c r="G2">
        <f>AVERAGE(D2:D131)</f>
        <v>112.18718138461537</v>
      </c>
    </row>
    <row r="3" spans="1:7">
      <c r="A3">
        <v>2</v>
      </c>
      <c r="B3" t="s">
        <v>18</v>
      </c>
      <c r="C3" t="str">
        <f ca="1">VLOOKUP(B3,aa_residues!$B$2:$E$21,3,0)</f>
        <v>Валин</v>
      </c>
      <c r="D3">
        <f ca="1">VLOOKUP(B3,aa_residues!$B$2:$J$21,9,0)</f>
        <v>99.134720000000016</v>
      </c>
      <c r="E3" s="1" t="str">
        <f ca="1">VLOOKUP(B3,aa_residues!$B$2:$E$21,4,0)</f>
        <v>X</v>
      </c>
    </row>
    <row r="4" spans="1:7">
      <c r="A4">
        <v>3</v>
      </c>
      <c r="B4" t="s">
        <v>12</v>
      </c>
      <c r="C4" t="str">
        <f ca="1">VLOOKUP(B4,aa_residues!$B$2:$E$21,3,0)</f>
        <v>Глутамин</v>
      </c>
      <c r="D4">
        <f ca="1">VLOOKUP(B4,aa_residues!$B$2:$J$21,9,0)</f>
        <v>128.13471999999999</v>
      </c>
      <c r="E4" s="1" t="str">
        <f ca="1">VLOOKUP(B4,aa_residues!$B$2:$E$21,4,0)</f>
        <v>-</v>
      </c>
    </row>
    <row r="5" spans="1:7">
      <c r="A5">
        <v>4</v>
      </c>
      <c r="B5" t="s">
        <v>14</v>
      </c>
      <c r="C5" t="str">
        <f ca="1">VLOOKUP(B5,aa_residues!$B$2:$E$21,3,0)</f>
        <v>Изолейцин</v>
      </c>
      <c r="D5">
        <f ca="1">VLOOKUP(B5,aa_residues!$B$2:$J$21,9,0)</f>
        <v>113.15472</v>
      </c>
      <c r="E5" s="1" t="str">
        <f ca="1">VLOOKUP(B5,aa_residues!$B$2:$E$21,4,0)</f>
        <v>X</v>
      </c>
    </row>
    <row r="6" spans="1:7">
      <c r="A6">
        <v>5</v>
      </c>
      <c r="B6" t="s">
        <v>14</v>
      </c>
      <c r="C6" t="str">
        <f ca="1">VLOOKUP(B6,aa_residues!$B$2:$E$21,3,0)</f>
        <v>Изолейцин</v>
      </c>
      <c r="D6">
        <f ca="1">VLOOKUP(B6,aa_residues!$B$2:$J$21,9,0)</f>
        <v>113.15472</v>
      </c>
      <c r="E6" s="1" t="str">
        <f ca="1">VLOOKUP(B6,aa_residues!$B$2:$E$21,4,0)</f>
        <v>X</v>
      </c>
    </row>
    <row r="7" spans="1:7">
      <c r="A7">
        <v>6</v>
      </c>
      <c r="B7" t="s">
        <v>8</v>
      </c>
      <c r="C7" t="str">
        <f ca="1">VLOOKUP(B7,aa_residues!$B$2:$E$21,3,0)</f>
        <v>Фенилаланин</v>
      </c>
      <c r="D7">
        <f ca="1">VLOOKUP(B7,aa_residues!$B$2:$J$21,9,0)</f>
        <v>147.17471999999998</v>
      </c>
      <c r="E7" s="1" t="str">
        <f ca="1">VLOOKUP(B7,aa_residues!$B$2:$E$21,4,0)</f>
        <v>X</v>
      </c>
    </row>
    <row r="8" spans="1:7">
      <c r="A8">
        <v>7</v>
      </c>
      <c r="B8" t="s">
        <v>13</v>
      </c>
      <c r="C8" t="str">
        <f ca="1">VLOOKUP(B8,aa_residues!$B$2:$E$21,3,0)</f>
        <v>Аспарагиновая кислота</v>
      </c>
      <c r="D8">
        <f ca="1">VLOOKUP(B8,aa_residues!$B$2:$J$21,9,0)</f>
        <v>115.08472</v>
      </c>
      <c r="E8" s="1" t="str">
        <f ca="1">VLOOKUP(B8,aa_residues!$B$2:$E$21,4,0)</f>
        <v>-</v>
      </c>
    </row>
    <row r="9" spans="1:7">
      <c r="A9">
        <v>8</v>
      </c>
      <c r="B9" t="s">
        <v>4</v>
      </c>
      <c r="C9" t="str">
        <f ca="1">VLOOKUP(B9,aa_residues!$B$2:$E$21,3,0)</f>
        <v>Серин</v>
      </c>
      <c r="D9">
        <f ca="1">VLOOKUP(B9,aa_residues!$B$2:$J$21,9,0)</f>
        <v>87.074720000000013</v>
      </c>
      <c r="E9" s="1" t="str">
        <f ca="1">VLOOKUP(B9,aa_residues!$B$2:$E$21,4,0)</f>
        <v>-</v>
      </c>
    </row>
    <row r="10" spans="1:7">
      <c r="A10">
        <v>9</v>
      </c>
      <c r="B10" t="s">
        <v>11</v>
      </c>
      <c r="C10" t="str">
        <f ca="1">VLOOKUP(B10,aa_residues!$B$2:$E$21,3,0)</f>
        <v>Лизин</v>
      </c>
      <c r="D10">
        <f ca="1">VLOOKUP(B10,aa_residues!$B$2:$J$21,9,0)</f>
        <v>128.17471999999998</v>
      </c>
      <c r="E10" s="1" t="str">
        <f ca="1">VLOOKUP(B10,aa_residues!$B$2:$E$21,4,0)</f>
        <v>-</v>
      </c>
    </row>
    <row r="11" spans="1:7">
      <c r="A11">
        <v>10</v>
      </c>
      <c r="B11" t="s">
        <v>17</v>
      </c>
      <c r="C11" t="str">
        <f ca="1">VLOOKUP(B11,aa_residues!$B$2:$E$21,3,0)</f>
        <v>Треонин</v>
      </c>
      <c r="D11">
        <f ca="1">VLOOKUP(B11,aa_residues!$B$2:$J$21,9,0)</f>
        <v>101.10472000000001</v>
      </c>
      <c r="E11" s="1" t="str">
        <f ca="1">VLOOKUP(B11,aa_residues!$B$2:$E$21,4,0)</f>
        <v>-</v>
      </c>
    </row>
    <row r="12" spans="1:7">
      <c r="A12">
        <v>11</v>
      </c>
      <c r="B12" t="s">
        <v>21</v>
      </c>
      <c r="C12" t="str">
        <f ca="1">VLOOKUP(B12,aa_residues!$B$2:$E$21,3,0)</f>
        <v>Глицин</v>
      </c>
      <c r="D12">
        <f ca="1">VLOOKUP(B12,aa_residues!$B$2:$J$21,9,0)</f>
        <v>57.054719999999989</v>
      </c>
      <c r="E12" s="1" t="str">
        <f ca="1">VLOOKUP(B12,aa_residues!$B$2:$E$21,4,0)</f>
        <v>-</v>
      </c>
    </row>
    <row r="13" spans="1:7">
      <c r="A13">
        <v>12</v>
      </c>
      <c r="B13" t="s">
        <v>2</v>
      </c>
      <c r="C13" t="str">
        <f ca="1">VLOOKUP(B13,aa_residues!$B$2:$E$21,3,0)</f>
        <v>Аспарагин</v>
      </c>
      <c r="D13">
        <f ca="1">VLOOKUP(B13,aa_residues!$B$2:$J$21,9,0)</f>
        <v>114.10472000000001</v>
      </c>
      <c r="E13" s="1" t="str">
        <f ca="1">VLOOKUP(B13,aa_residues!$B$2:$E$21,4,0)</f>
        <v>-</v>
      </c>
    </row>
    <row r="14" spans="1:7">
      <c r="A14">
        <v>13</v>
      </c>
      <c r="B14" t="s">
        <v>18</v>
      </c>
      <c r="C14" t="str">
        <f ca="1">VLOOKUP(B14,aa_residues!$B$2:$E$21,3,0)</f>
        <v>Валин</v>
      </c>
      <c r="D14">
        <f ca="1">VLOOKUP(B14,aa_residues!$B$2:$J$21,9,0)</f>
        <v>99.134720000000016</v>
      </c>
      <c r="E14" s="1" t="str">
        <f ca="1">VLOOKUP(B14,aa_residues!$B$2:$E$21,4,0)</f>
        <v>X</v>
      </c>
    </row>
    <row r="15" spans="1:7">
      <c r="A15">
        <v>14</v>
      </c>
      <c r="B15" t="s">
        <v>12</v>
      </c>
      <c r="C15" t="str">
        <f ca="1">VLOOKUP(B15,aa_residues!$B$2:$E$21,3,0)</f>
        <v>Глутамин</v>
      </c>
      <c r="D15">
        <f ca="1">VLOOKUP(B15,aa_residues!$B$2:$J$21,9,0)</f>
        <v>128.13471999999999</v>
      </c>
      <c r="E15" s="1" t="str">
        <f ca="1">VLOOKUP(B15,aa_residues!$B$2:$E$21,4,0)</f>
        <v>-</v>
      </c>
    </row>
    <row r="16" spans="1:7">
      <c r="A16">
        <v>15</v>
      </c>
      <c r="B16" t="s">
        <v>7</v>
      </c>
      <c r="C16" t="str">
        <f ca="1">VLOOKUP(B16,aa_residues!$B$2:$E$21,3,0)</f>
        <v>Аргинин</v>
      </c>
      <c r="D16">
        <f ca="1">VLOOKUP(B16,aa_residues!$B$2:$J$21,9,0)</f>
        <v>156.18471999999997</v>
      </c>
      <c r="E16" s="1" t="str">
        <f ca="1">VLOOKUP(B16,aa_residues!$B$2:$E$21,4,0)</f>
        <v>-</v>
      </c>
    </row>
    <row r="17" spans="1:5">
      <c r="A17">
        <v>16</v>
      </c>
      <c r="B17" t="s">
        <v>8</v>
      </c>
      <c r="C17" t="str">
        <f ca="1">VLOOKUP(B17,aa_residues!$B$2:$E$21,3,0)</f>
        <v>Фенилаланин</v>
      </c>
      <c r="D17">
        <f ca="1">VLOOKUP(B17,aa_residues!$B$2:$J$21,9,0)</f>
        <v>147.17471999999998</v>
      </c>
      <c r="E17" s="1" t="str">
        <f ca="1">VLOOKUP(B17,aa_residues!$B$2:$E$21,4,0)</f>
        <v>X</v>
      </c>
    </row>
    <row r="18" spans="1:5">
      <c r="A18">
        <v>17</v>
      </c>
      <c r="B18" t="s">
        <v>18</v>
      </c>
      <c r="C18" t="str">
        <f ca="1">VLOOKUP(B18,aa_residues!$B$2:$E$21,3,0)</f>
        <v>Валин</v>
      </c>
      <c r="D18">
        <f ca="1">VLOOKUP(B18,aa_residues!$B$2:$J$21,9,0)</f>
        <v>99.134720000000016</v>
      </c>
      <c r="E18" s="1" t="str">
        <f ca="1">VLOOKUP(B18,aa_residues!$B$2:$E$21,4,0)</f>
        <v>X</v>
      </c>
    </row>
    <row r="19" spans="1:5">
      <c r="A19">
        <v>18</v>
      </c>
      <c r="B19" t="s">
        <v>2</v>
      </c>
      <c r="C19" t="str">
        <f ca="1">VLOOKUP(B19,aa_residues!$B$2:$E$21,3,0)</f>
        <v>Аспарагин</v>
      </c>
      <c r="D19">
        <f ca="1">VLOOKUP(B19,aa_residues!$B$2:$J$21,9,0)</f>
        <v>114.10472000000001</v>
      </c>
      <c r="E19" s="1" t="str">
        <f ca="1">VLOOKUP(B19,aa_residues!$B$2:$E$21,4,0)</f>
        <v>-</v>
      </c>
    </row>
    <row r="20" spans="1:5">
      <c r="A20">
        <v>19</v>
      </c>
      <c r="B20" t="s">
        <v>11</v>
      </c>
      <c r="C20" t="str">
        <f ca="1">VLOOKUP(B20,aa_residues!$B$2:$E$21,3,0)</f>
        <v>Лизин</v>
      </c>
      <c r="D20">
        <f ca="1">VLOOKUP(B20,aa_residues!$B$2:$J$21,9,0)</f>
        <v>128.17471999999998</v>
      </c>
      <c r="E20" s="1" t="str">
        <f ca="1">VLOOKUP(B20,aa_residues!$B$2:$E$21,4,0)</f>
        <v>-</v>
      </c>
    </row>
    <row r="21" spans="1:5">
      <c r="A21">
        <v>20</v>
      </c>
      <c r="B21" t="s">
        <v>17</v>
      </c>
      <c r="C21" t="str">
        <f ca="1">VLOOKUP(B21,aa_residues!$B$2:$E$21,3,0)</f>
        <v>Треонин</v>
      </c>
      <c r="D21">
        <f ca="1">VLOOKUP(B21,aa_residues!$B$2:$J$21,9,0)</f>
        <v>101.10472000000001</v>
      </c>
      <c r="E21" s="1" t="str">
        <f ca="1">VLOOKUP(B21,aa_residues!$B$2:$E$21,4,0)</f>
        <v>-</v>
      </c>
    </row>
    <row r="22" spans="1:5">
      <c r="A22">
        <v>21</v>
      </c>
      <c r="B22" t="s">
        <v>21</v>
      </c>
      <c r="C22" t="str">
        <f ca="1">VLOOKUP(B22,aa_residues!$B$2:$E$21,3,0)</f>
        <v>Глицин</v>
      </c>
      <c r="D22">
        <f ca="1">VLOOKUP(B22,aa_residues!$B$2:$J$21,9,0)</f>
        <v>57.054719999999989</v>
      </c>
      <c r="E22" s="1" t="str">
        <f ca="1">VLOOKUP(B22,aa_residues!$B$2:$E$21,4,0)</f>
        <v>-</v>
      </c>
    </row>
    <row r="23" spans="1:5">
      <c r="A23">
        <v>22</v>
      </c>
      <c r="B23" t="s">
        <v>8</v>
      </c>
      <c r="C23" t="str">
        <f ca="1">VLOOKUP(B23,aa_residues!$B$2:$E$21,3,0)</f>
        <v>Фенилаланин</v>
      </c>
      <c r="D23">
        <f ca="1">VLOOKUP(B23,aa_residues!$B$2:$J$21,9,0)</f>
        <v>147.17471999999998</v>
      </c>
      <c r="E23" s="1" t="str">
        <f ca="1">VLOOKUP(B23,aa_residues!$B$2:$E$21,4,0)</f>
        <v>X</v>
      </c>
    </row>
    <row r="24" spans="1:5">
      <c r="A24">
        <v>23</v>
      </c>
      <c r="B24" t="s">
        <v>12</v>
      </c>
      <c r="C24" t="str">
        <f ca="1">VLOOKUP(B24,aa_residues!$B$2:$E$21,3,0)</f>
        <v>Глутамин</v>
      </c>
      <c r="D24">
        <f ca="1">VLOOKUP(B24,aa_residues!$B$2:$J$21,9,0)</f>
        <v>128.13471999999999</v>
      </c>
      <c r="E24" s="1" t="str">
        <f ca="1">VLOOKUP(B24,aa_residues!$B$2:$E$21,4,0)</f>
        <v>-</v>
      </c>
    </row>
    <row r="25" spans="1:5">
      <c r="A25">
        <v>24</v>
      </c>
      <c r="B25" t="s">
        <v>12</v>
      </c>
      <c r="C25" t="str">
        <f ca="1">VLOOKUP(B25,aa_residues!$B$2:$E$21,3,0)</f>
        <v>Глутамин</v>
      </c>
      <c r="D25">
        <f ca="1">VLOOKUP(B25,aa_residues!$B$2:$J$21,9,0)</f>
        <v>128.13471999999999</v>
      </c>
      <c r="E25" s="1" t="str">
        <f ca="1">VLOOKUP(B25,aa_residues!$B$2:$E$21,4,0)</f>
        <v>-</v>
      </c>
    </row>
    <row r="26" spans="1:5">
      <c r="A26">
        <v>25</v>
      </c>
      <c r="B26" t="s">
        <v>14</v>
      </c>
      <c r="C26" t="str">
        <f ca="1">VLOOKUP(B26,aa_residues!$B$2:$E$21,3,0)</f>
        <v>Изолейцин</v>
      </c>
      <c r="D26">
        <f ca="1">VLOOKUP(B26,aa_residues!$B$2:$J$21,9,0)</f>
        <v>113.15472</v>
      </c>
      <c r="E26" s="1" t="str">
        <f ca="1">VLOOKUP(B26,aa_residues!$B$2:$E$21,4,0)</f>
        <v>X</v>
      </c>
    </row>
    <row r="27" spans="1:5">
      <c r="A27">
        <v>26</v>
      </c>
      <c r="B27" t="s">
        <v>7</v>
      </c>
      <c r="C27" t="str">
        <f ca="1">VLOOKUP(B27,aa_residues!$B$2:$E$21,3,0)</f>
        <v>Аргинин</v>
      </c>
      <c r="D27">
        <f ca="1">VLOOKUP(B27,aa_residues!$B$2:$J$21,9,0)</f>
        <v>156.18471999999997</v>
      </c>
      <c r="E27" s="1" t="str">
        <f ca="1">VLOOKUP(B27,aa_residues!$B$2:$E$21,4,0)</f>
        <v>-</v>
      </c>
    </row>
    <row r="28" spans="1:5">
      <c r="A28">
        <v>27</v>
      </c>
      <c r="B28" t="s">
        <v>11</v>
      </c>
      <c r="C28" t="str">
        <f ca="1">VLOOKUP(B28,aa_residues!$B$2:$E$21,3,0)</f>
        <v>Лизин</v>
      </c>
      <c r="D28">
        <f ca="1">VLOOKUP(B28,aa_residues!$B$2:$J$21,9,0)</f>
        <v>128.17471999999998</v>
      </c>
      <c r="E28" s="1" t="str">
        <f ca="1">VLOOKUP(B28,aa_residues!$B$2:$E$21,4,0)</f>
        <v>-</v>
      </c>
    </row>
    <row r="29" spans="1:5">
      <c r="A29">
        <v>28</v>
      </c>
      <c r="B29" t="s">
        <v>18</v>
      </c>
      <c r="C29" t="str">
        <f ca="1">VLOOKUP(B29,aa_residues!$B$2:$E$21,3,0)</f>
        <v>Валин</v>
      </c>
      <c r="D29">
        <f ca="1">VLOOKUP(B29,aa_residues!$B$2:$J$21,9,0)</f>
        <v>99.134720000000016</v>
      </c>
      <c r="E29" s="1" t="str">
        <f ca="1">VLOOKUP(B29,aa_residues!$B$2:$E$21,4,0)</f>
        <v>X</v>
      </c>
    </row>
    <row r="30" spans="1:5">
      <c r="A30">
        <v>29</v>
      </c>
      <c r="B30" t="s">
        <v>13</v>
      </c>
      <c r="C30" t="str">
        <f ca="1">VLOOKUP(B30,aa_residues!$B$2:$E$21,3,0)</f>
        <v>Аспарагиновая кислота</v>
      </c>
      <c r="D30">
        <f ca="1">VLOOKUP(B30,aa_residues!$B$2:$J$21,9,0)</f>
        <v>115.08472</v>
      </c>
      <c r="E30" s="1" t="str">
        <f ca="1">VLOOKUP(B30,aa_residues!$B$2:$E$21,4,0)</f>
        <v>-</v>
      </c>
    </row>
    <row r="31" spans="1:5">
      <c r="A31">
        <v>30</v>
      </c>
      <c r="B31" t="s">
        <v>10</v>
      </c>
      <c r="C31" t="str">
        <f ca="1">VLOOKUP(B31,aa_residues!$B$2:$E$21,3,0)</f>
        <v>Глутаминовая кислота</v>
      </c>
      <c r="D31">
        <f ca="1">VLOOKUP(B31,aa_residues!$B$2:$J$21,9,0)</f>
        <v>129.11471999999998</v>
      </c>
      <c r="E31" s="1" t="str">
        <f ca="1">VLOOKUP(B31,aa_residues!$B$2:$E$21,4,0)</f>
        <v>-</v>
      </c>
    </row>
    <row r="32" spans="1:5">
      <c r="A32">
        <v>31</v>
      </c>
      <c r="B32" t="s">
        <v>9</v>
      </c>
      <c r="C32" t="str">
        <f ca="1">VLOOKUP(B32,aa_residues!$B$2:$E$21,3,0)</f>
        <v>Метионин</v>
      </c>
      <c r="D32">
        <f ca="1">VLOOKUP(B32,aa_residues!$B$2:$J$21,9,0)</f>
        <v>131.19471999999999</v>
      </c>
      <c r="E32" s="1" t="str">
        <f ca="1">VLOOKUP(B32,aa_residues!$B$2:$E$21,4,0)</f>
        <v>X</v>
      </c>
    </row>
    <row r="33" spans="1:5">
      <c r="A33">
        <v>32</v>
      </c>
      <c r="B33" t="s">
        <v>13</v>
      </c>
      <c r="C33" t="str">
        <f ca="1">VLOOKUP(B33,aa_residues!$B$2:$E$21,3,0)</f>
        <v>Аспарагиновая кислота</v>
      </c>
      <c r="D33">
        <f ca="1">VLOOKUP(B33,aa_residues!$B$2:$J$21,9,0)</f>
        <v>115.08472</v>
      </c>
      <c r="E33" s="1" t="str">
        <f ca="1">VLOOKUP(B33,aa_residues!$B$2:$E$21,4,0)</f>
        <v>-</v>
      </c>
    </row>
    <row r="34" spans="1:5">
      <c r="A34">
        <v>33</v>
      </c>
      <c r="B34" t="s">
        <v>1</v>
      </c>
      <c r="C34" t="str">
        <f ca="1">VLOOKUP(B34,aa_residues!$B$2:$E$21,3,0)</f>
        <v>Гистидин</v>
      </c>
      <c r="D34">
        <f ca="1">VLOOKUP(B34,aa_residues!$B$2:$J$21,9,0)</f>
        <v>137.08471999999998</v>
      </c>
      <c r="E34" s="1" t="str">
        <f ca="1">VLOOKUP(B34,aa_residues!$B$2:$E$21,4,0)</f>
        <v>-</v>
      </c>
    </row>
    <row r="35" spans="1:5">
      <c r="A35">
        <v>34</v>
      </c>
      <c r="B35" t="s">
        <v>18</v>
      </c>
      <c r="C35" t="str">
        <f ca="1">VLOOKUP(B35,aa_residues!$B$2:$E$21,3,0)</f>
        <v>Валин</v>
      </c>
      <c r="D35">
        <f ca="1">VLOOKUP(B35,aa_residues!$B$2:$J$21,9,0)</f>
        <v>99.134720000000016</v>
      </c>
      <c r="E35" s="1" t="str">
        <f ca="1">VLOOKUP(B35,aa_residues!$B$2:$E$21,4,0)</f>
        <v>X</v>
      </c>
    </row>
    <row r="36" spans="1:5">
      <c r="A36">
        <v>35</v>
      </c>
      <c r="B36" t="s">
        <v>13</v>
      </c>
      <c r="C36" t="str">
        <f ca="1">VLOOKUP(B36,aa_residues!$B$2:$E$21,3,0)</f>
        <v>Аспарагиновая кислота</v>
      </c>
      <c r="D36">
        <f ca="1">VLOOKUP(B36,aa_residues!$B$2:$J$21,9,0)</f>
        <v>115.08472</v>
      </c>
      <c r="E36" s="1" t="str">
        <f ca="1">VLOOKUP(B36,aa_residues!$B$2:$E$21,4,0)</f>
        <v>-</v>
      </c>
    </row>
    <row r="37" spans="1:5">
      <c r="A37">
        <v>36</v>
      </c>
      <c r="B37" t="s">
        <v>17</v>
      </c>
      <c r="C37" t="str">
        <f ca="1">VLOOKUP(B37,aa_residues!$B$2:$E$21,3,0)</f>
        <v>Треонин</v>
      </c>
      <c r="D37">
        <f ca="1">VLOOKUP(B37,aa_residues!$B$2:$J$21,9,0)</f>
        <v>101.10472000000001</v>
      </c>
      <c r="E37" s="1" t="str">
        <f ca="1">VLOOKUP(B37,aa_residues!$B$2:$E$21,4,0)</f>
        <v>-</v>
      </c>
    </row>
    <row r="38" spans="1:5">
      <c r="A38">
        <v>37</v>
      </c>
      <c r="B38" t="s">
        <v>19</v>
      </c>
      <c r="C38" t="str">
        <f ca="1">VLOOKUP(B38,aa_residues!$B$2:$E$21,3,0)</f>
        <v>пролин</v>
      </c>
      <c r="D38">
        <f ca="1">VLOOKUP(B38,aa_residues!$B$2:$J$21,9,0)</f>
        <v>97.114720000000005</v>
      </c>
      <c r="E38" s="1" t="str">
        <f ca="1">VLOOKUP(B38,aa_residues!$B$2:$E$21,4,0)</f>
        <v>-</v>
      </c>
    </row>
    <row r="39" spans="1:5">
      <c r="A39">
        <v>38</v>
      </c>
      <c r="B39" t="s">
        <v>8</v>
      </c>
      <c r="C39" t="str">
        <f ca="1">VLOOKUP(B39,aa_residues!$B$2:$E$21,3,0)</f>
        <v>Фенилаланин</v>
      </c>
      <c r="D39">
        <f ca="1">VLOOKUP(B39,aa_residues!$B$2:$J$21,9,0)</f>
        <v>147.17471999999998</v>
      </c>
      <c r="E39" s="1" t="str">
        <f ca="1">VLOOKUP(B39,aa_residues!$B$2:$E$21,4,0)</f>
        <v>X</v>
      </c>
    </row>
    <row r="40" spans="1:5">
      <c r="A40">
        <v>39</v>
      </c>
      <c r="B40" t="s">
        <v>18</v>
      </c>
      <c r="C40" t="str">
        <f ca="1">VLOOKUP(B40,aa_residues!$B$2:$E$21,3,0)</f>
        <v>Валин</v>
      </c>
      <c r="D40">
        <f ca="1">VLOOKUP(B40,aa_residues!$B$2:$J$21,9,0)</f>
        <v>99.134720000000016</v>
      </c>
      <c r="E40" s="1" t="str">
        <f ca="1">VLOOKUP(B40,aa_residues!$B$2:$E$21,4,0)</f>
        <v>X</v>
      </c>
    </row>
    <row r="41" spans="1:5">
      <c r="A41">
        <v>40</v>
      </c>
      <c r="B41" t="s">
        <v>15</v>
      </c>
      <c r="C41" t="str">
        <f ca="1">VLOOKUP(B41,aa_residues!$B$2:$E$21,3,0)</f>
        <v>Лейцин</v>
      </c>
      <c r="D41">
        <f ca="1">VLOOKUP(B41,aa_residues!$B$2:$J$21,9,0)</f>
        <v>113.15472</v>
      </c>
      <c r="E41" s="1" t="str">
        <f ca="1">VLOOKUP(B41,aa_residues!$B$2:$E$21,4,0)</f>
        <v>X</v>
      </c>
    </row>
    <row r="42" spans="1:5">
      <c r="A42">
        <v>41</v>
      </c>
      <c r="B42" t="s">
        <v>18</v>
      </c>
      <c r="C42" t="str">
        <f ca="1">VLOOKUP(B42,aa_residues!$B$2:$E$21,3,0)</f>
        <v>Валин</v>
      </c>
      <c r="D42">
        <f ca="1">VLOOKUP(B42,aa_residues!$B$2:$J$21,9,0)</f>
        <v>99.134720000000016</v>
      </c>
      <c r="E42" s="1" t="str">
        <f ca="1">VLOOKUP(B42,aa_residues!$B$2:$E$21,4,0)</f>
        <v>X</v>
      </c>
    </row>
    <row r="43" spans="1:5">
      <c r="A43">
        <v>42</v>
      </c>
      <c r="B43" t="s">
        <v>17</v>
      </c>
      <c r="C43" t="str">
        <f ca="1">VLOOKUP(B43,aa_residues!$B$2:$E$21,3,0)</f>
        <v>Треонин</v>
      </c>
      <c r="D43">
        <f ca="1">VLOOKUP(B43,aa_residues!$B$2:$J$21,9,0)</f>
        <v>101.10472000000001</v>
      </c>
      <c r="E43" s="1" t="str">
        <f ca="1">VLOOKUP(B43,aa_residues!$B$2:$E$21,4,0)</f>
        <v>-</v>
      </c>
    </row>
    <row r="44" spans="1:5">
      <c r="A44">
        <v>43</v>
      </c>
      <c r="B44" t="s">
        <v>6</v>
      </c>
      <c r="C44" t="str">
        <f ca="1">VLOOKUP(B44,aa_residues!$B$2:$E$21,3,0)</f>
        <v>Тирозин</v>
      </c>
      <c r="D44">
        <f ca="1">VLOOKUP(B44,aa_residues!$B$2:$J$21,9,0)</f>
        <v>163.17471999999998</v>
      </c>
      <c r="E44" s="1" t="str">
        <f ca="1">VLOOKUP(B44,aa_residues!$B$2:$E$21,4,0)</f>
        <v>X</v>
      </c>
    </row>
    <row r="45" spans="1:5">
      <c r="A45">
        <v>44</v>
      </c>
      <c r="B45" t="s">
        <v>17</v>
      </c>
      <c r="C45" t="str">
        <f ca="1">VLOOKUP(B45,aa_residues!$B$2:$E$21,3,0)</f>
        <v>Треонин</v>
      </c>
      <c r="D45">
        <f ca="1">VLOOKUP(B45,aa_residues!$B$2:$J$21,9,0)</f>
        <v>101.10472000000001</v>
      </c>
      <c r="E45" s="1" t="str">
        <f ca="1">VLOOKUP(B45,aa_residues!$B$2:$E$21,4,0)</f>
        <v>-</v>
      </c>
    </row>
    <row r="46" spans="1:5">
      <c r="A46">
        <v>45</v>
      </c>
      <c r="B46" t="s">
        <v>17</v>
      </c>
      <c r="C46" t="str">
        <f ca="1">VLOOKUP(B46,aa_residues!$B$2:$E$21,3,0)</f>
        <v>Треонин</v>
      </c>
      <c r="D46">
        <f ca="1">VLOOKUP(B46,aa_residues!$B$2:$J$21,9,0)</f>
        <v>101.10472000000001</v>
      </c>
      <c r="E46" s="1" t="str">
        <f ca="1">VLOOKUP(B46,aa_residues!$B$2:$E$21,4,0)</f>
        <v>-</v>
      </c>
    </row>
    <row r="47" spans="1:5">
      <c r="A47">
        <v>46</v>
      </c>
      <c r="B47" t="s">
        <v>2</v>
      </c>
      <c r="C47" t="str">
        <f ca="1">VLOOKUP(B47,aa_residues!$B$2:$E$21,3,0)</f>
        <v>Аспарагин</v>
      </c>
      <c r="D47">
        <f ca="1">VLOOKUP(B47,aa_residues!$B$2:$J$21,9,0)</f>
        <v>114.10472000000001</v>
      </c>
      <c r="E47" s="1" t="str">
        <f ca="1">VLOOKUP(B47,aa_residues!$B$2:$E$21,4,0)</f>
        <v>-</v>
      </c>
    </row>
    <row r="48" spans="1:5">
      <c r="A48">
        <v>47</v>
      </c>
      <c r="B48" t="s">
        <v>8</v>
      </c>
      <c r="C48" t="str">
        <f ca="1">VLOOKUP(B48,aa_residues!$B$2:$E$21,3,0)</f>
        <v>Фенилаланин</v>
      </c>
      <c r="D48">
        <f ca="1">VLOOKUP(B48,aa_residues!$B$2:$J$21,9,0)</f>
        <v>147.17471999999998</v>
      </c>
      <c r="E48" s="1" t="str">
        <f ca="1">VLOOKUP(B48,aa_residues!$B$2:$E$21,4,0)</f>
        <v>X</v>
      </c>
    </row>
    <row r="49" spans="1:5">
      <c r="A49">
        <v>48</v>
      </c>
      <c r="B49" t="s">
        <v>21</v>
      </c>
      <c r="C49" t="str">
        <f ca="1">VLOOKUP(B49,aa_residues!$B$2:$E$21,3,0)</f>
        <v>Глицин</v>
      </c>
      <c r="D49">
        <f ca="1">VLOOKUP(B49,aa_residues!$B$2:$J$21,9,0)</f>
        <v>57.054719999999989</v>
      </c>
      <c r="E49" s="1" t="str">
        <f ca="1">VLOOKUP(B49,aa_residues!$B$2:$E$21,4,0)</f>
        <v>-</v>
      </c>
    </row>
    <row r="50" spans="1:5">
      <c r="A50">
        <v>49</v>
      </c>
      <c r="B50" t="s">
        <v>12</v>
      </c>
      <c r="C50" t="str">
        <f ca="1">VLOOKUP(B50,aa_residues!$B$2:$E$21,3,0)</f>
        <v>Глутамин</v>
      </c>
      <c r="D50">
        <f ca="1">VLOOKUP(B50,aa_residues!$B$2:$J$21,9,0)</f>
        <v>128.13471999999999</v>
      </c>
      <c r="E50" s="1" t="str">
        <f ca="1">VLOOKUP(B50,aa_residues!$B$2:$E$21,4,0)</f>
        <v>-</v>
      </c>
    </row>
    <row r="51" spans="1:5">
      <c r="A51">
        <v>50</v>
      </c>
      <c r="B51" t="s">
        <v>18</v>
      </c>
      <c r="C51" t="str">
        <f ca="1">VLOOKUP(B51,aa_residues!$B$2:$E$21,3,0)</f>
        <v>Валин</v>
      </c>
      <c r="D51">
        <f ca="1">VLOOKUP(B51,aa_residues!$B$2:$J$21,9,0)</f>
        <v>99.134720000000016</v>
      </c>
      <c r="E51" s="1" t="str">
        <f ca="1">VLOOKUP(B51,aa_residues!$B$2:$E$21,4,0)</f>
        <v>X</v>
      </c>
    </row>
    <row r="52" spans="1:5">
      <c r="A52">
        <v>51</v>
      </c>
      <c r="B52" t="s">
        <v>19</v>
      </c>
      <c r="C52" t="str">
        <f ca="1">VLOOKUP(B52,aa_residues!$B$2:$E$21,3,0)</f>
        <v>пролин</v>
      </c>
      <c r="D52">
        <f ca="1">VLOOKUP(B52,aa_residues!$B$2:$J$21,9,0)</f>
        <v>97.114720000000005</v>
      </c>
      <c r="E52" s="1" t="str">
        <f ca="1">VLOOKUP(B52,aa_residues!$B$2:$E$21,4,0)</f>
        <v>-</v>
      </c>
    </row>
    <row r="53" spans="1:5">
      <c r="A53">
        <v>52</v>
      </c>
      <c r="B53" t="s">
        <v>20</v>
      </c>
      <c r="C53" t="str">
        <f ca="1">VLOOKUP(B53,aa_residues!$B$2:$E$21,3,0)</f>
        <v>Аланин</v>
      </c>
      <c r="D53">
        <f ca="1">VLOOKUP(B53,aa_residues!$B$2:$J$21,9,0)</f>
        <v>71.074720000000013</v>
      </c>
      <c r="E53" s="1" t="str">
        <f ca="1">VLOOKUP(B53,aa_residues!$B$2:$E$21,4,0)</f>
        <v>X</v>
      </c>
    </row>
    <row r="54" spans="1:5">
      <c r="A54">
        <v>53</v>
      </c>
      <c r="B54" t="s">
        <v>4</v>
      </c>
      <c r="C54" t="str">
        <f ca="1">VLOOKUP(B54,aa_residues!$B$2:$E$21,3,0)</f>
        <v>Серин</v>
      </c>
      <c r="D54">
        <f ca="1">VLOOKUP(B54,aa_residues!$B$2:$J$21,9,0)</f>
        <v>87.074720000000013</v>
      </c>
      <c r="E54" s="1" t="str">
        <f ca="1">VLOOKUP(B54,aa_residues!$B$2:$E$21,4,0)</f>
        <v>-</v>
      </c>
    </row>
    <row r="55" spans="1:5">
      <c r="A55">
        <v>54</v>
      </c>
      <c r="B55" t="s">
        <v>17</v>
      </c>
      <c r="C55" t="str">
        <f ca="1">VLOOKUP(B55,aa_residues!$B$2:$E$21,3,0)</f>
        <v>Треонин</v>
      </c>
      <c r="D55">
        <f ca="1">VLOOKUP(B55,aa_residues!$B$2:$J$21,9,0)</f>
        <v>101.10472000000001</v>
      </c>
      <c r="E55" s="1" t="str">
        <f ca="1">VLOOKUP(B55,aa_residues!$B$2:$E$21,4,0)</f>
        <v>-</v>
      </c>
    </row>
    <row r="56" spans="1:5">
      <c r="A56">
        <v>55</v>
      </c>
      <c r="B56" t="s">
        <v>12</v>
      </c>
      <c r="C56" t="str">
        <f ca="1">VLOOKUP(B56,aa_residues!$B$2:$E$21,3,0)</f>
        <v>Глутамин</v>
      </c>
      <c r="D56">
        <f ca="1">VLOOKUP(B56,aa_residues!$B$2:$J$21,9,0)</f>
        <v>128.13471999999999</v>
      </c>
      <c r="E56" s="1" t="str">
        <f ca="1">VLOOKUP(B56,aa_residues!$B$2:$E$21,4,0)</f>
        <v>-</v>
      </c>
    </row>
    <row r="57" spans="1:5">
      <c r="A57">
        <v>56</v>
      </c>
      <c r="B57" t="s">
        <v>4</v>
      </c>
      <c r="C57" t="str">
        <f ca="1">VLOOKUP(B57,aa_residues!$B$2:$E$21,3,0)</f>
        <v>Серин</v>
      </c>
      <c r="D57">
        <f ca="1">VLOOKUP(B57,aa_residues!$B$2:$J$21,9,0)</f>
        <v>87.074720000000013</v>
      </c>
      <c r="E57" s="1" t="str">
        <f ca="1">VLOOKUP(B57,aa_residues!$B$2:$E$21,4,0)</f>
        <v>-</v>
      </c>
    </row>
    <row r="58" spans="1:5">
      <c r="A58">
        <v>57</v>
      </c>
      <c r="B58" t="s">
        <v>8</v>
      </c>
      <c r="C58" t="str">
        <f ca="1">VLOOKUP(B58,aa_residues!$B$2:$E$21,3,0)</f>
        <v>Фенилаланин</v>
      </c>
      <c r="D58">
        <f ca="1">VLOOKUP(B58,aa_residues!$B$2:$J$21,9,0)</f>
        <v>147.17471999999998</v>
      </c>
      <c r="E58" s="1" t="str">
        <f ca="1">VLOOKUP(B58,aa_residues!$B$2:$E$21,4,0)</f>
        <v>X</v>
      </c>
    </row>
    <row r="59" spans="1:5">
      <c r="A59">
        <v>58</v>
      </c>
      <c r="B59" t="s">
        <v>15</v>
      </c>
      <c r="C59" t="str">
        <f ca="1">VLOOKUP(B59,aa_residues!$B$2:$E$21,3,0)</f>
        <v>Лейцин</v>
      </c>
      <c r="D59">
        <f ca="1">VLOOKUP(B59,aa_residues!$B$2:$J$21,9,0)</f>
        <v>113.15472</v>
      </c>
      <c r="E59" s="1" t="str">
        <f ca="1">VLOOKUP(B59,aa_residues!$B$2:$E$21,4,0)</f>
        <v>X</v>
      </c>
    </row>
    <row r="60" spans="1:5">
      <c r="A60">
        <v>59</v>
      </c>
      <c r="B60" t="s">
        <v>10</v>
      </c>
      <c r="C60" t="str">
        <f ca="1">VLOOKUP(B60,aa_residues!$B$2:$E$21,3,0)</f>
        <v>Глутаминовая кислота</v>
      </c>
      <c r="D60">
        <f ca="1">VLOOKUP(B60,aa_residues!$B$2:$J$21,9,0)</f>
        <v>129.11471999999998</v>
      </c>
      <c r="E60" s="1" t="str">
        <f ca="1">VLOOKUP(B60,aa_residues!$B$2:$E$21,4,0)</f>
        <v>-</v>
      </c>
    </row>
    <row r="61" spans="1:5">
      <c r="A61">
        <v>60</v>
      </c>
      <c r="B61" t="s">
        <v>11</v>
      </c>
      <c r="C61" t="str">
        <f ca="1">VLOOKUP(B61,aa_residues!$B$2:$E$21,3,0)</f>
        <v>Лизин</v>
      </c>
      <c r="D61">
        <f ca="1">VLOOKUP(B61,aa_residues!$B$2:$J$21,9,0)</f>
        <v>128.17471999999998</v>
      </c>
      <c r="E61" s="1" t="str">
        <f ca="1">VLOOKUP(B61,aa_residues!$B$2:$E$21,4,0)</f>
        <v>-</v>
      </c>
    </row>
    <row r="62" spans="1:5">
      <c r="A62">
        <v>61</v>
      </c>
      <c r="B62" t="s">
        <v>6</v>
      </c>
      <c r="C62" t="str">
        <f ca="1">VLOOKUP(B62,aa_residues!$B$2:$E$21,3,0)</f>
        <v>Тирозин</v>
      </c>
      <c r="D62">
        <f ca="1">VLOOKUP(B62,aa_residues!$B$2:$J$21,9,0)</f>
        <v>163.17471999999998</v>
      </c>
      <c r="E62" s="1" t="str">
        <f ca="1">VLOOKUP(B62,aa_residues!$B$2:$E$21,4,0)</f>
        <v>X</v>
      </c>
    </row>
    <row r="63" spans="1:5">
      <c r="A63">
        <v>62</v>
      </c>
      <c r="B63" t="s">
        <v>20</v>
      </c>
      <c r="C63" t="str">
        <f ca="1">VLOOKUP(B63,aa_residues!$B$2:$E$21,3,0)</f>
        <v>Аланин</v>
      </c>
      <c r="D63">
        <f ca="1">VLOOKUP(B63,aa_residues!$B$2:$J$21,9,0)</f>
        <v>71.074720000000013</v>
      </c>
      <c r="E63" s="1" t="str">
        <f ca="1">VLOOKUP(B63,aa_residues!$B$2:$E$21,4,0)</f>
        <v>X</v>
      </c>
    </row>
    <row r="64" spans="1:5">
      <c r="A64">
        <v>63</v>
      </c>
      <c r="B64" t="s">
        <v>1</v>
      </c>
      <c r="C64" t="str">
        <f ca="1">VLOOKUP(B64,aa_residues!$B$2:$E$21,3,0)</f>
        <v>Гистидин</v>
      </c>
      <c r="D64">
        <f ca="1">VLOOKUP(B64,aa_residues!$B$2:$J$21,9,0)</f>
        <v>137.08471999999998</v>
      </c>
      <c r="E64" s="1" t="str">
        <f ca="1">VLOOKUP(B64,aa_residues!$B$2:$E$21,4,0)</f>
        <v>-</v>
      </c>
    </row>
    <row r="65" spans="1:5">
      <c r="A65">
        <v>64</v>
      </c>
      <c r="B65" t="s">
        <v>15</v>
      </c>
      <c r="C65" t="str">
        <f ca="1">VLOOKUP(B65,aa_residues!$B$2:$E$21,3,0)</f>
        <v>Лейцин</v>
      </c>
      <c r="D65">
        <f ca="1">VLOOKUP(B65,aa_residues!$B$2:$J$21,9,0)</f>
        <v>113.15472</v>
      </c>
      <c r="E65" s="1" t="str">
        <f ca="1">VLOOKUP(B65,aa_residues!$B$2:$E$21,4,0)</f>
        <v>X</v>
      </c>
    </row>
    <row r="66" spans="1:5">
      <c r="A66">
        <v>65</v>
      </c>
      <c r="B66" t="s">
        <v>15</v>
      </c>
      <c r="C66" t="str">
        <f ca="1">VLOOKUP(B66,aa_residues!$B$2:$E$21,3,0)</f>
        <v>Лейцин</v>
      </c>
      <c r="D66">
        <f ca="1">VLOOKUP(B66,aa_residues!$B$2:$J$21,9,0)</f>
        <v>113.15472</v>
      </c>
      <c r="E66" s="1" t="str">
        <f ca="1">VLOOKUP(B66,aa_residues!$B$2:$E$21,4,0)</f>
        <v>X</v>
      </c>
    </row>
    <row r="67" spans="1:5">
      <c r="A67">
        <v>66</v>
      </c>
      <c r="B67" t="s">
        <v>15</v>
      </c>
      <c r="C67" t="str">
        <f ca="1">VLOOKUP(B67,aa_residues!$B$2:$E$21,3,0)</f>
        <v>Лейцин</v>
      </c>
      <c r="D67">
        <f ca="1">VLOOKUP(B67,aa_residues!$B$2:$J$21,9,0)</f>
        <v>113.15472</v>
      </c>
      <c r="E67" s="1" t="str">
        <f ca="1">VLOOKUP(B67,aa_residues!$B$2:$E$21,4,0)</f>
        <v>X</v>
      </c>
    </row>
    <row r="68" spans="1:5">
      <c r="A68">
        <v>67</v>
      </c>
      <c r="B68" t="s">
        <v>21</v>
      </c>
      <c r="C68" t="str">
        <f ca="1">VLOOKUP(B68,aa_residues!$B$2:$E$21,3,0)</f>
        <v>Глицин</v>
      </c>
      <c r="D68">
        <f ca="1">VLOOKUP(B68,aa_residues!$B$2:$J$21,9,0)</f>
        <v>57.054719999999989</v>
      </c>
      <c r="E68" s="1" t="str">
        <f ca="1">VLOOKUP(B68,aa_residues!$B$2:$E$21,4,0)</f>
        <v>-</v>
      </c>
    </row>
    <row r="69" spans="1:5">
      <c r="A69">
        <v>68</v>
      </c>
      <c r="B69" t="s">
        <v>18</v>
      </c>
      <c r="C69" t="str">
        <f ca="1">VLOOKUP(B69,aa_residues!$B$2:$E$21,3,0)</f>
        <v>Валин</v>
      </c>
      <c r="D69">
        <f ca="1">VLOOKUP(B69,aa_residues!$B$2:$J$21,9,0)</f>
        <v>99.134720000000016</v>
      </c>
      <c r="E69" s="1" t="str">
        <f ca="1">VLOOKUP(B69,aa_residues!$B$2:$E$21,4,0)</f>
        <v>X</v>
      </c>
    </row>
    <row r="70" spans="1:5">
      <c r="A70">
        <v>69</v>
      </c>
      <c r="B70" t="s">
        <v>20</v>
      </c>
      <c r="C70" t="str">
        <f ca="1">VLOOKUP(B70,aa_residues!$B$2:$E$21,3,0)</f>
        <v>Аланин</v>
      </c>
      <c r="D70">
        <f ca="1">VLOOKUP(B70,aa_residues!$B$2:$J$21,9,0)</f>
        <v>71.074720000000013</v>
      </c>
      <c r="E70" s="1" t="str">
        <f ca="1">VLOOKUP(B70,aa_residues!$B$2:$E$21,4,0)</f>
        <v>X</v>
      </c>
    </row>
    <row r="71" spans="1:5">
      <c r="A71">
        <v>70</v>
      </c>
      <c r="B71" t="s">
        <v>20</v>
      </c>
      <c r="C71" t="str">
        <f ca="1">VLOOKUP(B71,aa_residues!$B$2:$E$21,3,0)</f>
        <v>Аланин</v>
      </c>
      <c r="D71">
        <f ca="1">VLOOKUP(B71,aa_residues!$B$2:$J$21,9,0)</f>
        <v>71.074720000000013</v>
      </c>
      <c r="E71" s="1" t="str">
        <f ca="1">VLOOKUP(B71,aa_residues!$B$2:$E$21,4,0)</f>
        <v>X</v>
      </c>
    </row>
    <row r="72" spans="1:5">
      <c r="A72">
        <v>71</v>
      </c>
      <c r="B72" t="s">
        <v>4</v>
      </c>
      <c r="C72" t="str">
        <f ca="1">VLOOKUP(B72,aa_residues!$B$2:$E$21,3,0)</f>
        <v>Серин</v>
      </c>
      <c r="D72">
        <f ca="1">VLOOKUP(B72,aa_residues!$B$2:$J$21,9,0)</f>
        <v>87.074720000000013</v>
      </c>
      <c r="E72" s="1" t="str">
        <f ca="1">VLOOKUP(B72,aa_residues!$B$2:$E$21,4,0)</f>
        <v>-</v>
      </c>
    </row>
    <row r="73" spans="1:5">
      <c r="A73">
        <v>72</v>
      </c>
      <c r="B73" t="s">
        <v>21</v>
      </c>
      <c r="C73" t="str">
        <f ca="1">VLOOKUP(B73,aa_residues!$B$2:$E$21,3,0)</f>
        <v>Глицин</v>
      </c>
      <c r="D73">
        <f ca="1">VLOOKUP(B73,aa_residues!$B$2:$J$21,9,0)</f>
        <v>57.054719999999989</v>
      </c>
      <c r="E73" s="1" t="str">
        <f ca="1">VLOOKUP(B73,aa_residues!$B$2:$E$21,4,0)</f>
        <v>-</v>
      </c>
    </row>
    <row r="74" spans="1:5">
      <c r="A74">
        <v>73</v>
      </c>
      <c r="B74" t="s">
        <v>2</v>
      </c>
      <c r="C74" t="str">
        <f ca="1">VLOOKUP(B74,aa_residues!$B$2:$E$21,3,0)</f>
        <v>Аспарагин</v>
      </c>
      <c r="D74">
        <f ca="1">VLOOKUP(B74,aa_residues!$B$2:$J$21,9,0)</f>
        <v>114.10472000000001</v>
      </c>
      <c r="E74" s="1" t="str">
        <f ca="1">VLOOKUP(B74,aa_residues!$B$2:$E$21,4,0)</f>
        <v>-</v>
      </c>
    </row>
    <row r="75" spans="1:5">
      <c r="A75">
        <v>74</v>
      </c>
      <c r="B75" t="s">
        <v>11</v>
      </c>
      <c r="C75" t="str">
        <f ca="1">VLOOKUP(B75,aa_residues!$B$2:$E$21,3,0)</f>
        <v>Лизин</v>
      </c>
      <c r="D75">
        <f ca="1">VLOOKUP(B75,aa_residues!$B$2:$J$21,9,0)</f>
        <v>128.17471999999998</v>
      </c>
      <c r="E75" s="1" t="str">
        <f ca="1">VLOOKUP(B75,aa_residues!$B$2:$E$21,4,0)</f>
        <v>-</v>
      </c>
    </row>
    <row r="76" spans="1:5">
      <c r="A76">
        <v>75</v>
      </c>
      <c r="B76" t="s">
        <v>18</v>
      </c>
      <c r="C76" t="str">
        <f ca="1">VLOOKUP(B76,aa_residues!$B$2:$E$21,3,0)</f>
        <v>Валин</v>
      </c>
      <c r="D76">
        <f ca="1">VLOOKUP(B76,aa_residues!$B$2:$J$21,9,0)</f>
        <v>99.134720000000016</v>
      </c>
      <c r="E76" s="1" t="str">
        <f ca="1">VLOOKUP(B76,aa_residues!$B$2:$E$21,4,0)</f>
        <v>X</v>
      </c>
    </row>
    <row r="77" spans="1:5">
      <c r="A77">
        <v>76</v>
      </c>
      <c r="B77" t="s">
        <v>5</v>
      </c>
      <c r="C77" t="str">
        <f ca="1">VLOOKUP(B77,aa_residues!$B$2:$E$21,3,0)</f>
        <v>Триптофан</v>
      </c>
      <c r="D77">
        <f ca="1">VLOOKUP(B77,aa_residues!$B$2:$J$21,9,0)</f>
        <v>186.20471999999998</v>
      </c>
      <c r="E77" s="1" t="str">
        <f ca="1">VLOOKUP(B77,aa_residues!$B$2:$E$21,4,0)</f>
        <v>X</v>
      </c>
    </row>
    <row r="78" spans="1:5">
      <c r="A78">
        <v>77</v>
      </c>
      <c r="B78" t="s">
        <v>21</v>
      </c>
      <c r="C78" t="str">
        <f ca="1">VLOOKUP(B78,aa_residues!$B$2:$E$21,3,0)</f>
        <v>Глицин</v>
      </c>
      <c r="D78">
        <f ca="1">VLOOKUP(B78,aa_residues!$B$2:$J$21,9,0)</f>
        <v>57.054719999999989</v>
      </c>
      <c r="E78" s="1" t="str">
        <f ca="1">VLOOKUP(B78,aa_residues!$B$2:$E$21,4,0)</f>
        <v>-</v>
      </c>
    </row>
    <row r="79" spans="1:5">
      <c r="A79">
        <v>78</v>
      </c>
      <c r="B79" t="s">
        <v>13</v>
      </c>
      <c r="C79" t="str">
        <f ca="1">VLOOKUP(B79,aa_residues!$B$2:$E$21,3,0)</f>
        <v>Аспарагиновая кислота</v>
      </c>
      <c r="D79">
        <f ca="1">VLOOKUP(B79,aa_residues!$B$2:$J$21,9,0)</f>
        <v>115.08472</v>
      </c>
      <c r="E79" s="1" t="str">
        <f ca="1">VLOOKUP(B79,aa_residues!$B$2:$E$21,4,0)</f>
        <v>-</v>
      </c>
    </row>
    <row r="80" spans="1:5">
      <c r="A80">
        <v>79</v>
      </c>
      <c r="B80" t="s">
        <v>2</v>
      </c>
      <c r="C80" t="str">
        <f ca="1">VLOOKUP(B80,aa_residues!$B$2:$E$21,3,0)</f>
        <v>Аспарагин</v>
      </c>
      <c r="D80">
        <f ca="1">VLOOKUP(B80,aa_residues!$B$2:$J$21,9,0)</f>
        <v>114.10472000000001</v>
      </c>
      <c r="E80" s="1" t="str">
        <f ca="1">VLOOKUP(B80,aa_residues!$B$2:$E$21,4,0)</f>
        <v>-</v>
      </c>
    </row>
    <row r="81" spans="1:5">
      <c r="A81">
        <v>80</v>
      </c>
      <c r="B81" t="s">
        <v>8</v>
      </c>
      <c r="C81" t="str">
        <f ca="1">VLOOKUP(B81,aa_residues!$B$2:$E$21,3,0)</f>
        <v>Фенилаланин</v>
      </c>
      <c r="D81">
        <f ca="1">VLOOKUP(B81,aa_residues!$B$2:$J$21,9,0)</f>
        <v>147.17471999999998</v>
      </c>
      <c r="E81" s="1" t="str">
        <f ca="1">VLOOKUP(B81,aa_residues!$B$2:$E$21,4,0)</f>
        <v>X</v>
      </c>
    </row>
    <row r="82" spans="1:5">
      <c r="A82">
        <v>81</v>
      </c>
      <c r="B82" t="s">
        <v>20</v>
      </c>
      <c r="C82" t="str">
        <f ca="1">VLOOKUP(B82,aa_residues!$B$2:$E$21,3,0)</f>
        <v>Аланин</v>
      </c>
      <c r="D82">
        <f ca="1">VLOOKUP(B82,aa_residues!$B$2:$J$21,9,0)</f>
        <v>71.074720000000013</v>
      </c>
      <c r="E82" s="1" t="str">
        <f ca="1">VLOOKUP(B82,aa_residues!$B$2:$E$21,4,0)</f>
        <v>X</v>
      </c>
    </row>
    <row r="83" spans="1:5">
      <c r="A83">
        <v>82</v>
      </c>
      <c r="B83" t="s">
        <v>11</v>
      </c>
      <c r="C83" t="str">
        <f ca="1">VLOOKUP(B83,aa_residues!$B$2:$E$21,3,0)</f>
        <v>Лизин</v>
      </c>
      <c r="D83">
        <f ca="1">VLOOKUP(B83,aa_residues!$B$2:$J$21,9,0)</f>
        <v>128.17471999999998</v>
      </c>
      <c r="E83" s="1" t="str">
        <f ca="1">VLOOKUP(B83,aa_residues!$B$2:$E$21,4,0)</f>
        <v>-</v>
      </c>
    </row>
    <row r="84" spans="1:5">
      <c r="A84">
        <v>83</v>
      </c>
      <c r="B84" t="s">
        <v>4</v>
      </c>
      <c r="C84" t="str">
        <f ca="1">VLOOKUP(B84,aa_residues!$B$2:$E$21,3,0)</f>
        <v>Серин</v>
      </c>
      <c r="D84">
        <f ca="1">VLOOKUP(B84,aa_residues!$B$2:$J$21,9,0)</f>
        <v>87.074720000000013</v>
      </c>
      <c r="E84" s="1" t="str">
        <f ca="1">VLOOKUP(B84,aa_residues!$B$2:$E$21,4,0)</f>
        <v>-</v>
      </c>
    </row>
    <row r="85" spans="1:5">
      <c r="A85">
        <v>84</v>
      </c>
      <c r="B85" t="s">
        <v>20</v>
      </c>
      <c r="C85" t="str">
        <f ca="1">VLOOKUP(B85,aa_residues!$B$2:$E$21,3,0)</f>
        <v>Аланин</v>
      </c>
      <c r="D85">
        <f ca="1">VLOOKUP(B85,aa_residues!$B$2:$J$21,9,0)</f>
        <v>71.074720000000013</v>
      </c>
      <c r="E85" s="1" t="str">
        <f ca="1">VLOOKUP(B85,aa_residues!$B$2:$E$21,4,0)</f>
        <v>X</v>
      </c>
    </row>
    <row r="86" spans="1:5">
      <c r="A86">
        <v>85</v>
      </c>
      <c r="B86" t="s">
        <v>13</v>
      </c>
      <c r="C86" t="str">
        <f ca="1">VLOOKUP(B86,aa_residues!$B$2:$E$21,3,0)</f>
        <v>Аспарагиновая кислота</v>
      </c>
      <c r="D86">
        <f ca="1">VLOOKUP(B86,aa_residues!$B$2:$J$21,9,0)</f>
        <v>115.08472</v>
      </c>
      <c r="E86" s="1" t="str">
        <f ca="1">VLOOKUP(B86,aa_residues!$B$2:$E$21,4,0)</f>
        <v>-</v>
      </c>
    </row>
    <row r="87" spans="1:5">
      <c r="A87">
        <v>86</v>
      </c>
      <c r="B87" t="s">
        <v>17</v>
      </c>
      <c r="C87" t="str">
        <f ca="1">VLOOKUP(B87,aa_residues!$B$2:$E$21,3,0)</f>
        <v>Треонин</v>
      </c>
      <c r="D87">
        <f ca="1">VLOOKUP(B87,aa_residues!$B$2:$J$21,9,0)</f>
        <v>101.10472000000001</v>
      </c>
      <c r="E87" s="1" t="str">
        <f ca="1">VLOOKUP(B87,aa_residues!$B$2:$E$21,4,0)</f>
        <v>-</v>
      </c>
    </row>
    <row r="88" spans="1:5">
      <c r="A88">
        <v>87</v>
      </c>
      <c r="B88" t="s">
        <v>14</v>
      </c>
      <c r="C88" t="str">
        <f ca="1">VLOOKUP(B88,aa_residues!$B$2:$E$21,3,0)</f>
        <v>Изолейцин</v>
      </c>
      <c r="D88">
        <f ca="1">VLOOKUP(B88,aa_residues!$B$2:$J$21,9,0)</f>
        <v>113.15472</v>
      </c>
      <c r="E88" s="1" t="str">
        <f ca="1">VLOOKUP(B88,aa_residues!$B$2:$E$21,4,0)</f>
        <v>X</v>
      </c>
    </row>
    <row r="89" spans="1:5">
      <c r="A89">
        <v>88</v>
      </c>
      <c r="B89" t="s">
        <v>4</v>
      </c>
      <c r="C89" t="str">
        <f ca="1">VLOOKUP(B89,aa_residues!$B$2:$E$21,3,0)</f>
        <v>Серин</v>
      </c>
      <c r="D89">
        <f ca="1">VLOOKUP(B89,aa_residues!$B$2:$J$21,9,0)</f>
        <v>87.074720000000013</v>
      </c>
      <c r="E89" s="1" t="str">
        <f ca="1">VLOOKUP(B89,aa_residues!$B$2:$E$21,4,0)</f>
        <v>-</v>
      </c>
    </row>
    <row r="90" spans="1:5">
      <c r="A90">
        <v>89</v>
      </c>
      <c r="B90" t="s">
        <v>7</v>
      </c>
      <c r="C90" t="str">
        <f ca="1">VLOOKUP(B90,aa_residues!$B$2:$E$21,3,0)</f>
        <v>Аргинин</v>
      </c>
      <c r="D90">
        <f ca="1">VLOOKUP(B90,aa_residues!$B$2:$J$21,9,0)</f>
        <v>156.18471999999997</v>
      </c>
      <c r="E90" s="1" t="str">
        <f ca="1">VLOOKUP(B90,aa_residues!$B$2:$E$21,4,0)</f>
        <v>-</v>
      </c>
    </row>
    <row r="91" spans="1:5">
      <c r="A91">
        <v>90</v>
      </c>
      <c r="B91" t="s">
        <v>12</v>
      </c>
      <c r="C91" t="str">
        <f ca="1">VLOOKUP(B91,aa_residues!$B$2:$E$21,3,0)</f>
        <v>Глутамин</v>
      </c>
      <c r="D91">
        <f ca="1">VLOOKUP(B91,aa_residues!$B$2:$J$21,9,0)</f>
        <v>128.13471999999999</v>
      </c>
      <c r="E91" s="1" t="str">
        <f ca="1">VLOOKUP(B91,aa_residues!$B$2:$E$21,4,0)</f>
        <v>-</v>
      </c>
    </row>
    <row r="92" spans="1:5">
      <c r="A92">
        <v>91</v>
      </c>
      <c r="B92" t="s">
        <v>6</v>
      </c>
      <c r="C92" t="str">
        <f ca="1">VLOOKUP(B92,aa_residues!$B$2:$E$21,3,0)</f>
        <v>Тирозин</v>
      </c>
      <c r="D92">
        <f ca="1">VLOOKUP(B92,aa_residues!$B$2:$J$21,9,0)</f>
        <v>163.17471999999998</v>
      </c>
      <c r="E92" s="1" t="str">
        <f ca="1">VLOOKUP(B92,aa_residues!$B$2:$E$21,4,0)</f>
        <v>X</v>
      </c>
    </row>
    <row r="93" spans="1:5">
      <c r="A93">
        <v>92</v>
      </c>
      <c r="B93" t="s">
        <v>12</v>
      </c>
      <c r="C93" t="str">
        <f ca="1">VLOOKUP(B93,aa_residues!$B$2:$E$21,3,0)</f>
        <v>Глутамин</v>
      </c>
      <c r="D93">
        <f ca="1">VLOOKUP(B93,aa_residues!$B$2:$J$21,9,0)</f>
        <v>128.13471999999999</v>
      </c>
      <c r="E93" s="1" t="str">
        <f ca="1">VLOOKUP(B93,aa_residues!$B$2:$E$21,4,0)</f>
        <v>-</v>
      </c>
    </row>
    <row r="94" spans="1:5">
      <c r="A94">
        <v>93</v>
      </c>
      <c r="B94" t="s">
        <v>18</v>
      </c>
      <c r="C94" t="str">
        <f ca="1">VLOOKUP(B94,aa_residues!$B$2:$E$21,3,0)</f>
        <v>Валин</v>
      </c>
      <c r="D94">
        <f ca="1">VLOOKUP(B94,aa_residues!$B$2:$J$21,9,0)</f>
        <v>99.134720000000016</v>
      </c>
      <c r="E94" s="1" t="str">
        <f ca="1">VLOOKUP(B94,aa_residues!$B$2:$E$21,4,0)</f>
        <v>X</v>
      </c>
    </row>
    <row r="95" spans="1:5">
      <c r="A95">
        <v>94</v>
      </c>
      <c r="B95" t="s">
        <v>19</v>
      </c>
      <c r="C95" t="str">
        <f ca="1">VLOOKUP(B95,aa_residues!$B$2:$E$21,3,0)</f>
        <v>пролин</v>
      </c>
      <c r="D95">
        <f ca="1">VLOOKUP(B95,aa_residues!$B$2:$J$21,9,0)</f>
        <v>97.114720000000005</v>
      </c>
      <c r="E95" s="1" t="str">
        <f ca="1">VLOOKUP(B95,aa_residues!$B$2:$E$21,4,0)</f>
        <v>-</v>
      </c>
    </row>
    <row r="96" spans="1:5">
      <c r="A96">
        <v>95</v>
      </c>
      <c r="B96" t="s">
        <v>14</v>
      </c>
      <c r="C96" t="str">
        <f ca="1">VLOOKUP(B96,aa_residues!$B$2:$E$21,3,0)</f>
        <v>Изолейцин</v>
      </c>
      <c r="D96">
        <f ca="1">VLOOKUP(B96,aa_residues!$B$2:$J$21,9,0)</f>
        <v>113.15472</v>
      </c>
      <c r="E96" s="1" t="str">
        <f ca="1">VLOOKUP(B96,aa_residues!$B$2:$E$21,4,0)</f>
        <v>X</v>
      </c>
    </row>
    <row r="97" spans="1:5">
      <c r="A97">
        <v>96</v>
      </c>
      <c r="B97" t="s">
        <v>15</v>
      </c>
      <c r="C97" t="str">
        <f ca="1">VLOOKUP(B97,aa_residues!$B$2:$E$21,3,0)</f>
        <v>Лейцин</v>
      </c>
      <c r="D97">
        <f ca="1">VLOOKUP(B97,aa_residues!$B$2:$J$21,9,0)</f>
        <v>113.15472</v>
      </c>
      <c r="E97" s="1" t="str">
        <f ca="1">VLOOKUP(B97,aa_residues!$B$2:$E$21,4,0)</f>
        <v>X</v>
      </c>
    </row>
    <row r="98" spans="1:5">
      <c r="A98">
        <v>97</v>
      </c>
      <c r="B98" t="s">
        <v>1</v>
      </c>
      <c r="C98" t="str">
        <f ca="1">VLOOKUP(B98,aa_residues!$B$2:$E$21,3,0)</f>
        <v>Гистидин</v>
      </c>
      <c r="D98">
        <f ca="1">VLOOKUP(B98,aa_residues!$B$2:$J$21,9,0)</f>
        <v>137.08471999999998</v>
      </c>
      <c r="E98" s="1" t="str">
        <f ca="1">VLOOKUP(B98,aa_residues!$B$2:$E$21,4,0)</f>
        <v>-</v>
      </c>
    </row>
    <row r="99" spans="1:5">
      <c r="A99">
        <v>98</v>
      </c>
      <c r="B99" t="s">
        <v>11</v>
      </c>
      <c r="C99" t="str">
        <f ca="1">VLOOKUP(B99,aa_residues!$B$2:$E$21,3,0)</f>
        <v>Лизин</v>
      </c>
      <c r="D99">
        <f ca="1">VLOOKUP(B99,aa_residues!$B$2:$J$21,9,0)</f>
        <v>128.17471999999998</v>
      </c>
      <c r="E99" s="1" t="str">
        <f ca="1">VLOOKUP(B99,aa_residues!$B$2:$E$21,4,0)</f>
        <v>-</v>
      </c>
    </row>
    <row r="100" spans="1:5">
      <c r="A100">
        <v>99</v>
      </c>
      <c r="B100" t="s">
        <v>8</v>
      </c>
      <c r="C100" t="str">
        <f ca="1">VLOOKUP(B100,aa_residues!$B$2:$E$21,3,0)</f>
        <v>Фенилаланин</v>
      </c>
      <c r="D100">
        <f ca="1">VLOOKUP(B100,aa_residues!$B$2:$J$21,9,0)</f>
        <v>147.17471999999998</v>
      </c>
      <c r="E100" s="1" t="str">
        <f ca="1">VLOOKUP(B100,aa_residues!$B$2:$E$21,4,0)</f>
        <v>X</v>
      </c>
    </row>
    <row r="101" spans="1:5">
      <c r="A101">
        <v>100</v>
      </c>
      <c r="B101" t="s">
        <v>10</v>
      </c>
      <c r="C101" t="str">
        <f ca="1">VLOOKUP(B101,aa_residues!$B$2:$E$21,3,0)</f>
        <v>Глутаминовая кислота</v>
      </c>
      <c r="D101">
        <f ca="1">VLOOKUP(B101,aa_residues!$B$2:$J$21,9,0)</f>
        <v>129.11471999999998</v>
      </c>
      <c r="E101" s="1" t="str">
        <f ca="1">VLOOKUP(B101,aa_residues!$B$2:$E$21,4,0)</f>
        <v>-</v>
      </c>
    </row>
    <row r="102" spans="1:5">
      <c r="A102">
        <v>101</v>
      </c>
      <c r="B102" t="s">
        <v>15</v>
      </c>
      <c r="C102" t="str">
        <f ca="1">VLOOKUP(B102,aa_residues!$B$2:$E$21,3,0)</f>
        <v>Лейцин</v>
      </c>
      <c r="D102">
        <f ca="1">VLOOKUP(B102,aa_residues!$B$2:$J$21,9,0)</f>
        <v>113.15472</v>
      </c>
      <c r="E102" s="1" t="str">
        <f ca="1">VLOOKUP(B102,aa_residues!$B$2:$E$21,4,0)</f>
        <v>X</v>
      </c>
    </row>
    <row r="103" spans="1:5">
      <c r="A103">
        <v>102</v>
      </c>
      <c r="B103" t="s">
        <v>4</v>
      </c>
      <c r="C103" t="str">
        <f ca="1">VLOOKUP(B103,aa_residues!$B$2:$E$21,3,0)</f>
        <v>Серин</v>
      </c>
      <c r="D103">
        <f ca="1">VLOOKUP(B103,aa_residues!$B$2:$J$21,9,0)</f>
        <v>87.074720000000013</v>
      </c>
      <c r="E103" s="1" t="str">
        <f ca="1">VLOOKUP(B103,aa_residues!$B$2:$E$21,4,0)</f>
        <v>-</v>
      </c>
    </row>
    <row r="104" spans="1:5">
      <c r="A104">
        <v>103</v>
      </c>
      <c r="B104" t="s">
        <v>21</v>
      </c>
      <c r="C104" t="str">
        <f ca="1">VLOOKUP(B104,aa_residues!$B$2:$E$21,3,0)</f>
        <v>Глицин</v>
      </c>
      <c r="D104">
        <f ca="1">VLOOKUP(B104,aa_residues!$B$2:$J$21,9,0)</f>
        <v>57.054719999999989</v>
      </c>
      <c r="E104" s="1" t="str">
        <f ca="1">VLOOKUP(B104,aa_residues!$B$2:$E$21,4,0)</f>
        <v>-</v>
      </c>
    </row>
    <row r="105" spans="1:5">
      <c r="A105">
        <v>104</v>
      </c>
      <c r="B105" t="s">
        <v>17</v>
      </c>
      <c r="C105" t="str">
        <f ca="1">VLOOKUP(B105,aa_residues!$B$2:$E$21,3,0)</f>
        <v>Треонин</v>
      </c>
      <c r="D105">
        <f ca="1">VLOOKUP(B105,aa_residues!$B$2:$J$21,9,0)</f>
        <v>101.10472000000001</v>
      </c>
      <c r="E105" s="1" t="str">
        <f ca="1">VLOOKUP(B105,aa_residues!$B$2:$E$21,4,0)</f>
        <v>-</v>
      </c>
    </row>
    <row r="106" spans="1:5">
      <c r="A106">
        <v>105</v>
      </c>
      <c r="B106" t="s">
        <v>4</v>
      </c>
      <c r="C106" t="str">
        <f ca="1">VLOOKUP(B106,aa_residues!$B$2:$E$21,3,0)</f>
        <v>Серин</v>
      </c>
      <c r="D106">
        <f ca="1">VLOOKUP(B106,aa_residues!$B$2:$J$21,9,0)</f>
        <v>87.074720000000013</v>
      </c>
      <c r="E106" s="1" t="str">
        <f ca="1">VLOOKUP(B106,aa_residues!$B$2:$E$21,4,0)</f>
        <v>-</v>
      </c>
    </row>
    <row r="107" spans="1:5">
      <c r="A107">
        <v>106</v>
      </c>
      <c r="B107" t="s">
        <v>11</v>
      </c>
      <c r="C107" t="str">
        <f ca="1">VLOOKUP(B107,aa_residues!$B$2:$E$21,3,0)</f>
        <v>Лизин</v>
      </c>
      <c r="D107">
        <f ca="1">VLOOKUP(B107,aa_residues!$B$2:$J$21,9,0)</f>
        <v>128.17471999999998</v>
      </c>
      <c r="E107" s="1" t="str">
        <f ca="1">VLOOKUP(B107,aa_residues!$B$2:$E$21,4,0)</f>
        <v>-</v>
      </c>
    </row>
    <row r="108" spans="1:5">
      <c r="A108">
        <v>107</v>
      </c>
      <c r="B108" t="s">
        <v>13</v>
      </c>
      <c r="C108" t="str">
        <f ca="1">VLOOKUP(B108,aa_residues!$B$2:$E$21,3,0)</f>
        <v>Аспарагиновая кислота</v>
      </c>
      <c r="D108">
        <f ca="1">VLOOKUP(B108,aa_residues!$B$2:$J$21,9,0)</f>
        <v>115.08472</v>
      </c>
      <c r="E108" s="1" t="str">
        <f ca="1">VLOOKUP(B108,aa_residues!$B$2:$E$21,4,0)</f>
        <v>-</v>
      </c>
    </row>
    <row r="109" spans="1:5">
      <c r="A109">
        <v>108</v>
      </c>
      <c r="B109" t="s">
        <v>18</v>
      </c>
      <c r="C109" t="str">
        <f ca="1">VLOOKUP(B109,aa_residues!$B$2:$E$21,3,0)</f>
        <v>Валин</v>
      </c>
      <c r="D109">
        <f ca="1">VLOOKUP(B109,aa_residues!$B$2:$J$21,9,0)</f>
        <v>99.134720000000016</v>
      </c>
      <c r="E109" s="1" t="str">
        <f ca="1">VLOOKUP(B109,aa_residues!$B$2:$E$21,4,0)</f>
        <v>X</v>
      </c>
    </row>
    <row r="110" spans="1:5">
      <c r="A110">
        <v>109</v>
      </c>
      <c r="B110" t="s">
        <v>10</v>
      </c>
      <c r="C110" t="str">
        <f ca="1">VLOOKUP(B110,aa_residues!$B$2:$E$21,3,0)</f>
        <v>Глутаминовая кислота</v>
      </c>
      <c r="D110">
        <f ca="1">VLOOKUP(B110,aa_residues!$B$2:$J$21,9,0)</f>
        <v>129.11471999999998</v>
      </c>
      <c r="E110" s="1" t="str">
        <f ca="1">VLOOKUP(B110,aa_residues!$B$2:$E$21,4,0)</f>
        <v>-</v>
      </c>
    </row>
    <row r="111" spans="1:5">
      <c r="A111">
        <v>110</v>
      </c>
      <c r="B111" t="s">
        <v>15</v>
      </c>
      <c r="C111" t="str">
        <f ca="1">VLOOKUP(B111,aa_residues!$B$2:$E$21,3,0)</f>
        <v>Лейцин</v>
      </c>
      <c r="D111">
        <f ca="1">VLOOKUP(B111,aa_residues!$B$2:$J$21,9,0)</f>
        <v>113.15472</v>
      </c>
      <c r="E111" s="1" t="str">
        <f ca="1">VLOOKUP(B111,aa_residues!$B$2:$E$21,4,0)</f>
        <v>X</v>
      </c>
    </row>
    <row r="112" spans="1:5">
      <c r="A112">
        <v>111</v>
      </c>
      <c r="B112" t="s">
        <v>8</v>
      </c>
      <c r="C112" t="str">
        <f ca="1">VLOOKUP(B112,aa_residues!$B$2:$E$21,3,0)</f>
        <v>Фенилаланин</v>
      </c>
      <c r="D112">
        <f ca="1">VLOOKUP(B112,aa_residues!$B$2:$J$21,9,0)</f>
        <v>147.17471999999998</v>
      </c>
      <c r="E112" s="1" t="str">
        <f ca="1">VLOOKUP(B112,aa_residues!$B$2:$E$21,4,0)</f>
        <v>X</v>
      </c>
    </row>
    <row r="113" spans="1:5">
      <c r="A113">
        <v>112</v>
      </c>
      <c r="B113" t="s">
        <v>17</v>
      </c>
      <c r="C113" t="str">
        <f ca="1">VLOOKUP(B113,aa_residues!$B$2:$E$21,3,0)</f>
        <v>Треонин</v>
      </c>
      <c r="D113">
        <f ca="1">VLOOKUP(B113,aa_residues!$B$2:$J$21,9,0)</f>
        <v>101.10472000000001</v>
      </c>
      <c r="E113" s="1" t="str">
        <f ca="1">VLOOKUP(B113,aa_residues!$B$2:$E$21,4,0)</f>
        <v>-</v>
      </c>
    </row>
    <row r="114" spans="1:5">
      <c r="A114">
        <v>113</v>
      </c>
      <c r="B114" t="s">
        <v>12</v>
      </c>
      <c r="C114" t="str">
        <f ca="1">VLOOKUP(B114,aa_residues!$B$2:$E$21,3,0)</f>
        <v>Глутамин</v>
      </c>
      <c r="D114">
        <f ca="1">VLOOKUP(B114,aa_residues!$B$2:$J$21,9,0)</f>
        <v>128.13471999999999</v>
      </c>
      <c r="E114" s="1" t="str">
        <f ca="1">VLOOKUP(B114,aa_residues!$B$2:$E$21,4,0)</f>
        <v>-</v>
      </c>
    </row>
    <row r="115" spans="1:5">
      <c r="A115">
        <v>114</v>
      </c>
      <c r="B115" t="s">
        <v>10</v>
      </c>
      <c r="C115" t="str">
        <f ca="1">VLOOKUP(B115,aa_residues!$B$2:$E$21,3,0)</f>
        <v>Глутаминовая кислота</v>
      </c>
      <c r="D115">
        <f ca="1">VLOOKUP(B115,aa_residues!$B$2:$J$21,9,0)</f>
        <v>129.11471999999998</v>
      </c>
      <c r="E115" s="1" t="str">
        <f ca="1">VLOOKUP(B115,aa_residues!$B$2:$E$21,4,0)</f>
        <v>-</v>
      </c>
    </row>
    <row r="116" spans="1:5">
      <c r="A116">
        <v>115</v>
      </c>
      <c r="B116" t="s">
        <v>18</v>
      </c>
      <c r="C116" t="str">
        <f ca="1">VLOOKUP(B116,aa_residues!$B$2:$E$21,3,0)</f>
        <v>Валин</v>
      </c>
      <c r="D116">
        <f ca="1">VLOOKUP(B116,aa_residues!$B$2:$J$21,9,0)</f>
        <v>99.134720000000016</v>
      </c>
      <c r="E116" s="1" t="str">
        <f ca="1">VLOOKUP(B116,aa_residues!$B$2:$E$21,4,0)</f>
        <v>X</v>
      </c>
    </row>
    <row r="117" spans="1:5">
      <c r="A117">
        <v>116</v>
      </c>
      <c r="B117" t="s">
        <v>10</v>
      </c>
      <c r="C117" t="str">
        <f ca="1">VLOOKUP(B117,aa_residues!$B$2:$E$21,3,0)</f>
        <v>Глутаминовая кислота</v>
      </c>
      <c r="D117">
        <f ca="1">VLOOKUP(B117,aa_residues!$B$2:$J$21,9,0)</f>
        <v>129.11471999999998</v>
      </c>
      <c r="E117" s="1" t="str">
        <f ca="1">VLOOKUP(B117,aa_residues!$B$2:$E$21,4,0)</f>
        <v>-</v>
      </c>
    </row>
    <row r="118" spans="1:5">
      <c r="A118">
        <v>117</v>
      </c>
      <c r="B118" t="s">
        <v>7</v>
      </c>
      <c r="C118" t="str">
        <f ca="1">VLOOKUP(B118,aa_residues!$B$2:$E$21,3,0)</f>
        <v>Аргинин</v>
      </c>
      <c r="D118">
        <f ca="1">VLOOKUP(B118,aa_residues!$B$2:$J$21,9,0)</f>
        <v>156.18471999999997</v>
      </c>
      <c r="E118" s="1" t="str">
        <f ca="1">VLOOKUP(B118,aa_residues!$B$2:$E$21,4,0)</f>
        <v>-</v>
      </c>
    </row>
    <row r="119" spans="1:5">
      <c r="A119">
        <v>118</v>
      </c>
      <c r="B119" t="s">
        <v>18</v>
      </c>
      <c r="C119" t="str">
        <f ca="1">VLOOKUP(B119,aa_residues!$B$2:$E$21,3,0)</f>
        <v>Валин</v>
      </c>
      <c r="D119">
        <f ca="1">VLOOKUP(B119,aa_residues!$B$2:$J$21,9,0)</f>
        <v>99.134720000000016</v>
      </c>
      <c r="E119" s="1" t="str">
        <f ca="1">VLOOKUP(B119,aa_residues!$B$2:$E$21,4,0)</f>
        <v>X</v>
      </c>
    </row>
    <row r="120" spans="1:5">
      <c r="A120">
        <v>119</v>
      </c>
      <c r="B120" t="s">
        <v>18</v>
      </c>
      <c r="C120" t="str">
        <f ca="1">VLOOKUP(B120,aa_residues!$B$2:$E$21,3,0)</f>
        <v>Валин</v>
      </c>
      <c r="D120">
        <f ca="1">VLOOKUP(B120,aa_residues!$B$2:$J$21,9,0)</f>
        <v>99.134720000000016</v>
      </c>
      <c r="E120" s="1" t="str">
        <f ca="1">VLOOKUP(B120,aa_residues!$B$2:$E$21,4,0)</f>
        <v>X</v>
      </c>
    </row>
    <row r="121" spans="1:5">
      <c r="A121">
        <v>120</v>
      </c>
      <c r="B121" t="s">
        <v>109</v>
      </c>
      <c r="C121" t="s">
        <v>68</v>
      </c>
      <c r="D121">
        <v>101.10469999999999</v>
      </c>
      <c r="E121" s="1" t="s">
        <v>73</v>
      </c>
    </row>
    <row r="122" spans="1:5">
      <c r="A122">
        <v>121</v>
      </c>
      <c r="B122" t="s">
        <v>11</v>
      </c>
      <c r="C122" t="str">
        <f ca="1">VLOOKUP(B122,aa_residues!$B$2:$E$21,3,0)</f>
        <v>Лизин</v>
      </c>
      <c r="D122">
        <f ca="1">VLOOKUP(B122,aa_residues!$B$2:$J$21,9,0)</f>
        <v>128.17471999999998</v>
      </c>
      <c r="E122" s="1" t="str">
        <f ca="1">VLOOKUP(B122,aa_residues!$B$2:$E$21,4,0)</f>
        <v>-</v>
      </c>
    </row>
    <row r="123" spans="1:5">
      <c r="A123">
        <v>122</v>
      </c>
      <c r="B123" t="s">
        <v>4</v>
      </c>
      <c r="C123" t="str">
        <f ca="1">VLOOKUP(B123,aa_residues!$B$2:$E$21,3,0)</f>
        <v>Серин</v>
      </c>
      <c r="D123">
        <f ca="1">VLOOKUP(B123,aa_residues!$B$2:$J$21,9,0)</f>
        <v>87.074720000000013</v>
      </c>
      <c r="E123" s="1" t="str">
        <f ca="1">VLOOKUP(B123,aa_residues!$B$2:$E$21,4,0)</f>
        <v>-</v>
      </c>
    </row>
    <row r="124" spans="1:5">
      <c r="A124">
        <v>123</v>
      </c>
      <c r="B124" t="s">
        <v>4</v>
      </c>
      <c r="C124" t="str">
        <f ca="1">VLOOKUP(B124,aa_residues!$B$2:$E$21,3,0)</f>
        <v>Серин</v>
      </c>
      <c r="D124">
        <f ca="1">VLOOKUP(B124,aa_residues!$B$2:$J$21,9,0)</f>
        <v>87.074720000000013</v>
      </c>
      <c r="E124" s="1" t="str">
        <f ca="1">VLOOKUP(B124,aa_residues!$B$2:$E$21,4,0)</f>
        <v>-</v>
      </c>
    </row>
    <row r="125" spans="1:5">
      <c r="A125">
        <v>124</v>
      </c>
      <c r="B125" t="s">
        <v>20</v>
      </c>
      <c r="C125" t="str">
        <f ca="1">VLOOKUP(B125,aa_residues!$B$2:$E$21,3,0)</f>
        <v>Аланин</v>
      </c>
      <c r="D125">
        <f ca="1">VLOOKUP(B125,aa_residues!$B$2:$J$21,9,0)</f>
        <v>71.074720000000013</v>
      </c>
      <c r="E125" s="1" t="str">
        <f ca="1">VLOOKUP(B125,aa_residues!$B$2:$E$21,4,0)</f>
        <v>X</v>
      </c>
    </row>
    <row r="126" spans="1:5">
      <c r="A126">
        <v>125</v>
      </c>
      <c r="B126" t="s">
        <v>11</v>
      </c>
      <c r="C126" t="str">
        <f ca="1">VLOOKUP(B126,aa_residues!$B$2:$E$21,3,0)</f>
        <v>Лизин</v>
      </c>
      <c r="D126">
        <f ca="1">VLOOKUP(B126,aa_residues!$B$2:$J$21,9,0)</f>
        <v>128.17471999999998</v>
      </c>
      <c r="E126" s="1" t="str">
        <f ca="1">VLOOKUP(B126,aa_residues!$B$2:$E$21,4,0)</f>
        <v>-</v>
      </c>
    </row>
    <row r="127" spans="1:5">
      <c r="A127">
        <v>126</v>
      </c>
      <c r="B127" t="s">
        <v>9</v>
      </c>
      <c r="C127" t="str">
        <f ca="1">VLOOKUP(B127,aa_residues!$B$2:$E$21,3,0)</f>
        <v>Метионин</v>
      </c>
      <c r="D127">
        <f ca="1">VLOOKUP(B127,aa_residues!$B$2:$J$21,9,0)</f>
        <v>131.19471999999999</v>
      </c>
      <c r="E127" s="1" t="str">
        <f ca="1">VLOOKUP(B127,aa_residues!$B$2:$E$21,4,0)</f>
        <v>X</v>
      </c>
    </row>
    <row r="128" spans="1:5">
      <c r="A128">
        <v>127</v>
      </c>
      <c r="B128" t="s">
        <v>13</v>
      </c>
      <c r="C128" t="str">
        <f ca="1">VLOOKUP(B128,aa_residues!$B$2:$E$21,3,0)</f>
        <v>Аспарагиновая кислота</v>
      </c>
      <c r="D128">
        <f ca="1">VLOOKUP(B128,aa_residues!$B$2:$J$21,9,0)</f>
        <v>115.08472</v>
      </c>
      <c r="E128" s="1" t="str">
        <f ca="1">VLOOKUP(B128,aa_residues!$B$2:$E$21,4,0)</f>
        <v>-</v>
      </c>
    </row>
    <row r="129" spans="1:5">
      <c r="A129">
        <v>128</v>
      </c>
      <c r="B129" t="s">
        <v>19</v>
      </c>
      <c r="C129" t="str">
        <f ca="1">VLOOKUP(B129,aa_residues!$B$2:$E$21,3,0)</f>
        <v>пролин</v>
      </c>
      <c r="D129">
        <f ca="1">VLOOKUP(B129,aa_residues!$B$2:$J$21,9,0)</f>
        <v>97.114720000000005</v>
      </c>
      <c r="E129" s="1" t="str">
        <f ca="1">VLOOKUP(B129,aa_residues!$B$2:$E$21,4,0)</f>
        <v>-</v>
      </c>
    </row>
    <row r="130" spans="1:5">
      <c r="A130">
        <v>129</v>
      </c>
      <c r="B130" t="s">
        <v>18</v>
      </c>
      <c r="C130" t="str">
        <f ca="1">VLOOKUP(B130,aa_residues!$B$2:$E$21,3,0)</f>
        <v>Валин</v>
      </c>
      <c r="D130">
        <f ca="1">VLOOKUP(B130,aa_residues!$B$2:$J$21,9,0)</f>
        <v>99.134720000000016</v>
      </c>
      <c r="E130" s="1" t="str">
        <f ca="1">VLOOKUP(B130,aa_residues!$B$2:$E$21,4,0)</f>
        <v>X</v>
      </c>
    </row>
    <row r="131" spans="1:5">
      <c r="A131">
        <v>130</v>
      </c>
      <c r="B131" t="s">
        <v>11</v>
      </c>
      <c r="C131" t="str">
        <f ca="1">VLOOKUP(B131,aa_residues!$B$2:$E$21,3,0)</f>
        <v>Лизин</v>
      </c>
      <c r="D131">
        <f ca="1">VLOOKUP(B131,aa_residues!$B$2:$J$21,9,0)</f>
        <v>128.17471999999998</v>
      </c>
      <c r="E131" s="1" t="str">
        <f ca="1">VLOOKUP(B131,aa_residues!$B$2:$E$21,4,0)</f>
        <v>-</v>
      </c>
    </row>
  </sheetData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>
      <selection activeCell="J31" sqref="J31"/>
    </sheetView>
  </sheetViews>
  <sheetFormatPr defaultRowHeight="15"/>
  <cols>
    <col min="3" max="3" width="11.42578125" customWidth="1"/>
    <col min="5" max="5" width="11.7109375" bestFit="1" customWidth="1"/>
  </cols>
  <sheetData>
    <row r="1" spans="1:8" ht="77.25">
      <c r="A1" s="21" t="s">
        <v>84</v>
      </c>
      <c r="B1" s="21" t="s">
        <v>85</v>
      </c>
      <c r="C1" s="21" t="s">
        <v>86</v>
      </c>
      <c r="D1" s="18"/>
      <c r="E1" s="18"/>
    </row>
    <row r="2" spans="1:8">
      <c r="A2" s="19" t="s">
        <v>87</v>
      </c>
      <c r="B2" s="20">
        <v>9.5850000000000009</v>
      </c>
      <c r="C2" s="17" t="s">
        <v>88</v>
      </c>
      <c r="D2" s="18"/>
      <c r="E2" s="18"/>
    </row>
    <row r="3" spans="1:8">
      <c r="A3" s="19" t="s">
        <v>89</v>
      </c>
      <c r="B3" s="20">
        <v>3.0049999999999999</v>
      </c>
      <c r="C3" s="17" t="s">
        <v>88</v>
      </c>
      <c r="D3" s="18"/>
    </row>
    <row r="4" spans="1:8">
      <c r="A4" s="19" t="s">
        <v>90</v>
      </c>
      <c r="B4" s="20">
        <v>4.3450000000000006</v>
      </c>
      <c r="C4" s="17" t="s">
        <v>88</v>
      </c>
      <c r="D4" s="18"/>
      <c r="H4" t="s">
        <v>115</v>
      </c>
    </row>
    <row r="5" spans="1:8">
      <c r="A5" s="19" t="s">
        <v>91</v>
      </c>
      <c r="B5" s="20">
        <v>5.9350000000000005</v>
      </c>
      <c r="C5" s="17" t="s">
        <v>88</v>
      </c>
      <c r="D5" s="18"/>
      <c r="E5" s="23" t="s">
        <v>113</v>
      </c>
      <c r="F5" s="26"/>
      <c r="H5">
        <f>(F7+F11+F14+F16+F17+F24+F25+F8+F26)/F27*100</f>
        <v>46.92307692307692</v>
      </c>
    </row>
    <row r="6" spans="1:8">
      <c r="A6" s="19" t="s">
        <v>92</v>
      </c>
      <c r="B6" s="20">
        <v>2.5949999999999998</v>
      </c>
      <c r="C6" s="17" t="s">
        <v>88</v>
      </c>
      <c r="D6" s="18"/>
      <c r="E6" s="23" t="s">
        <v>23</v>
      </c>
      <c r="F6" s="26" t="s">
        <v>114</v>
      </c>
    </row>
    <row r="7" spans="1:8">
      <c r="A7" s="19" t="s">
        <v>93</v>
      </c>
      <c r="B7" s="20">
        <v>3.7250000000000001</v>
      </c>
      <c r="C7" s="17" t="s">
        <v>88</v>
      </c>
      <c r="D7" s="18"/>
      <c r="E7" s="22" t="s">
        <v>20</v>
      </c>
      <c r="F7" s="28">
        <v>7</v>
      </c>
    </row>
    <row r="8" spans="1:8">
      <c r="A8" s="19" t="s">
        <v>94</v>
      </c>
      <c r="B8" s="20">
        <v>5.1349999999999998</v>
      </c>
      <c r="C8" s="17" t="s">
        <v>88</v>
      </c>
      <c r="D8" s="18"/>
      <c r="E8" s="24" t="s">
        <v>13</v>
      </c>
      <c r="F8" s="29">
        <v>8</v>
      </c>
    </row>
    <row r="9" spans="1:8">
      <c r="A9" s="19" t="s">
        <v>95</v>
      </c>
      <c r="B9" s="20">
        <v>8.7650000000000006</v>
      </c>
      <c r="C9" s="17" t="s">
        <v>88</v>
      </c>
      <c r="D9" s="18"/>
      <c r="E9" s="24" t="s">
        <v>10</v>
      </c>
      <c r="F9" s="29">
        <v>6</v>
      </c>
    </row>
    <row r="10" spans="1:8">
      <c r="A10" s="19" t="s">
        <v>96</v>
      </c>
      <c r="B10" s="20">
        <v>2.2149999999999999</v>
      </c>
      <c r="C10" s="17" t="s">
        <v>88</v>
      </c>
      <c r="D10" s="18"/>
      <c r="E10" s="24" t="s">
        <v>8</v>
      </c>
      <c r="F10" s="29">
        <v>9</v>
      </c>
    </row>
    <row r="11" spans="1:8">
      <c r="A11" s="19" t="s">
        <v>97</v>
      </c>
      <c r="B11" s="20">
        <v>4.24</v>
      </c>
      <c r="C11" s="17" t="s">
        <v>88</v>
      </c>
      <c r="D11" s="18"/>
      <c r="E11" s="24" t="s">
        <v>21</v>
      </c>
      <c r="F11" s="29">
        <v>7</v>
      </c>
    </row>
    <row r="12" spans="1:8">
      <c r="A12" s="19" t="s">
        <v>98</v>
      </c>
      <c r="B12" s="20">
        <v>7.7900000000000009</v>
      </c>
      <c r="C12" s="17" t="s">
        <v>88</v>
      </c>
      <c r="D12" s="18"/>
      <c r="E12" s="24" t="s">
        <v>1</v>
      </c>
      <c r="F12" s="29">
        <v>3</v>
      </c>
    </row>
    <row r="13" spans="1:8">
      <c r="A13" s="19" t="s">
        <v>99</v>
      </c>
      <c r="B13" s="20">
        <v>7.38</v>
      </c>
      <c r="C13" s="17" t="s">
        <v>88</v>
      </c>
      <c r="D13" s="18"/>
      <c r="E13" s="24" t="s">
        <v>14</v>
      </c>
      <c r="F13" s="29">
        <v>5</v>
      </c>
    </row>
    <row r="14" spans="1:8">
      <c r="A14" s="19" t="s">
        <v>100</v>
      </c>
      <c r="B14" s="20">
        <v>1.83</v>
      </c>
      <c r="C14" s="17" t="s">
        <v>88</v>
      </c>
      <c r="D14" s="18"/>
      <c r="E14" s="24" t="s">
        <v>11</v>
      </c>
      <c r="F14" s="29">
        <v>11</v>
      </c>
    </row>
    <row r="15" spans="1:8">
      <c r="A15" s="19" t="s">
        <v>101</v>
      </c>
      <c r="B15" s="20">
        <v>3.8949999999999996</v>
      </c>
      <c r="C15" s="17" t="s">
        <v>88</v>
      </c>
      <c r="D15" s="18"/>
      <c r="E15" s="24" t="s">
        <v>15</v>
      </c>
      <c r="F15" s="29">
        <v>8</v>
      </c>
    </row>
    <row r="16" spans="1:8">
      <c r="A16" s="19" t="s">
        <v>102</v>
      </c>
      <c r="B16" s="20">
        <v>4.5200000000000005</v>
      </c>
      <c r="C16" s="17" t="s">
        <v>88</v>
      </c>
      <c r="D16" s="18"/>
      <c r="E16" s="24" t="s">
        <v>9</v>
      </c>
      <c r="F16" s="29">
        <v>3</v>
      </c>
    </row>
    <row r="17" spans="1:6">
      <c r="A17" s="19" t="s">
        <v>103</v>
      </c>
      <c r="B17" s="20">
        <v>7.4700000000000006</v>
      </c>
      <c r="C17" s="17" t="s">
        <v>88</v>
      </c>
      <c r="D17" s="18"/>
      <c r="E17" s="24" t="s">
        <v>2</v>
      </c>
      <c r="F17" s="29">
        <v>5</v>
      </c>
    </row>
    <row r="18" spans="1:6">
      <c r="A18" s="19" t="s">
        <v>104</v>
      </c>
      <c r="B18" s="20">
        <v>6.37</v>
      </c>
      <c r="C18" s="17" t="s">
        <v>88</v>
      </c>
      <c r="D18" s="18"/>
      <c r="E18" s="24" t="s">
        <v>19</v>
      </c>
      <c r="F18" s="29">
        <v>4</v>
      </c>
    </row>
    <row r="19" spans="1:6">
      <c r="A19" s="19" t="s">
        <v>105</v>
      </c>
      <c r="B19" s="20">
        <v>1.325</v>
      </c>
      <c r="C19" s="17" t="s">
        <v>88</v>
      </c>
      <c r="D19" s="18"/>
      <c r="E19" s="24" t="s">
        <v>12</v>
      </c>
      <c r="F19" s="29">
        <v>9</v>
      </c>
    </row>
    <row r="20" spans="1:6">
      <c r="A20" s="19" t="s">
        <v>106</v>
      </c>
      <c r="B20" s="20">
        <v>3.11</v>
      </c>
      <c r="C20" s="17" t="s">
        <v>88</v>
      </c>
      <c r="D20" s="18"/>
      <c r="E20" s="24" t="s">
        <v>7</v>
      </c>
      <c r="F20" s="29">
        <v>4</v>
      </c>
    </row>
    <row r="21" spans="1:6">
      <c r="A21" s="19" t="s">
        <v>107</v>
      </c>
      <c r="B21" s="20">
        <v>6.75</v>
      </c>
      <c r="C21" s="17" t="s">
        <v>88</v>
      </c>
      <c r="D21" s="18"/>
      <c r="E21" s="24" t="s">
        <v>4</v>
      </c>
      <c r="F21" s="29">
        <v>10</v>
      </c>
    </row>
    <row r="22" spans="1:6">
      <c r="A22" s="19" t="s">
        <v>87</v>
      </c>
      <c r="B22" s="20">
        <v>12.8</v>
      </c>
      <c r="C22" s="17" t="s">
        <v>108</v>
      </c>
      <c r="D22" s="18"/>
      <c r="E22" s="24" t="s">
        <v>17</v>
      </c>
      <c r="F22" s="29">
        <v>10</v>
      </c>
    </row>
    <row r="23" spans="1:6">
      <c r="A23" s="19" t="s">
        <v>89</v>
      </c>
      <c r="B23" s="20">
        <v>0.59</v>
      </c>
      <c r="C23" s="17" t="s">
        <v>108</v>
      </c>
      <c r="D23" s="18"/>
      <c r="E23" s="24" t="s">
        <v>109</v>
      </c>
      <c r="F23" s="29">
        <v>1</v>
      </c>
    </row>
    <row r="24" spans="1:6">
      <c r="A24" s="19" t="s">
        <v>90</v>
      </c>
      <c r="B24" s="20">
        <v>1.1299999999999999</v>
      </c>
      <c r="C24" s="17" t="s">
        <v>108</v>
      </c>
      <c r="D24" s="18"/>
      <c r="E24" s="24" t="s">
        <v>18</v>
      </c>
      <c r="F24" s="29">
        <v>16</v>
      </c>
    </row>
    <row r="25" spans="1:6">
      <c r="A25" s="19" t="s">
        <v>91</v>
      </c>
      <c r="B25" s="20">
        <v>0.4</v>
      </c>
      <c r="C25" s="17" t="s">
        <v>108</v>
      </c>
      <c r="D25" s="18"/>
      <c r="E25" s="24" t="s">
        <v>5</v>
      </c>
      <c r="F25" s="29">
        <v>1</v>
      </c>
    </row>
    <row r="26" spans="1:6">
      <c r="A26" s="19" t="s">
        <v>92</v>
      </c>
      <c r="B26" s="20">
        <v>1.3</v>
      </c>
      <c r="C26" s="17" t="s">
        <v>108</v>
      </c>
      <c r="D26" s="18"/>
      <c r="E26" s="24" t="s">
        <v>6</v>
      </c>
      <c r="F26" s="29">
        <v>3</v>
      </c>
    </row>
    <row r="27" spans="1:6">
      <c r="A27" s="19" t="s">
        <v>93</v>
      </c>
      <c r="B27" s="20">
        <v>0.79</v>
      </c>
      <c r="C27" s="17" t="s">
        <v>108</v>
      </c>
      <c r="D27" s="18"/>
      <c r="E27" s="25" t="s">
        <v>112</v>
      </c>
      <c r="F27" s="27">
        <v>130</v>
      </c>
    </row>
    <row r="28" spans="1:6">
      <c r="A28" s="19" t="s">
        <v>94</v>
      </c>
      <c r="B28" s="20">
        <v>0.42</v>
      </c>
      <c r="C28" s="17" t="s">
        <v>108</v>
      </c>
      <c r="D28" s="18"/>
    </row>
    <row r="29" spans="1:6">
      <c r="A29" s="19" t="s">
        <v>95</v>
      </c>
      <c r="B29" s="20">
        <v>9.77</v>
      </c>
      <c r="C29" s="17" t="s">
        <v>108</v>
      </c>
      <c r="D29" s="18"/>
      <c r="E29" s="18"/>
    </row>
    <row r="30" spans="1:6">
      <c r="A30" s="19" t="s">
        <v>96</v>
      </c>
      <c r="B30" s="20">
        <v>0.32</v>
      </c>
      <c r="C30" s="17" t="s">
        <v>108</v>
      </c>
      <c r="D30" s="18"/>
      <c r="E30" s="18"/>
    </row>
    <row r="31" spans="1:6">
      <c r="A31" s="19" t="s">
        <v>97</v>
      </c>
      <c r="B31" s="20">
        <v>11.93</v>
      </c>
      <c r="C31" s="17" t="s">
        <v>108</v>
      </c>
      <c r="D31" s="18"/>
      <c r="E31" s="18"/>
    </row>
    <row r="32" spans="1:6">
      <c r="A32" s="19" t="s">
        <v>98</v>
      </c>
      <c r="B32" s="20">
        <v>18.37</v>
      </c>
      <c r="C32" s="17" t="s">
        <v>108</v>
      </c>
      <c r="D32" s="18"/>
      <c r="E32" s="18"/>
    </row>
    <row r="33" spans="1:5">
      <c r="A33" s="19" t="s">
        <v>99</v>
      </c>
      <c r="B33" s="20">
        <v>0.44999999999999996</v>
      </c>
      <c r="C33" s="17" t="s">
        <v>108</v>
      </c>
      <c r="D33" s="18"/>
      <c r="E33" s="18"/>
    </row>
    <row r="34" spans="1:5">
      <c r="A34" s="19" t="s">
        <v>100</v>
      </c>
      <c r="B34" s="20">
        <v>4.3099999999999996</v>
      </c>
      <c r="C34" s="17" t="s">
        <v>108</v>
      </c>
      <c r="D34" s="18"/>
      <c r="E34" s="18"/>
    </row>
    <row r="35" spans="1:5">
      <c r="A35" s="19" t="s">
        <v>101</v>
      </c>
      <c r="B35" s="20">
        <v>8.3699999999999992</v>
      </c>
      <c r="C35" s="17" t="s">
        <v>108</v>
      </c>
      <c r="D35" s="18"/>
      <c r="E35" s="18"/>
    </row>
    <row r="36" spans="1:5">
      <c r="A36" s="19" t="s">
        <v>102</v>
      </c>
      <c r="B36" s="20">
        <v>2.63</v>
      </c>
      <c r="C36" s="17" t="s">
        <v>108</v>
      </c>
      <c r="D36" s="18"/>
      <c r="E36" s="18"/>
    </row>
    <row r="37" spans="1:5">
      <c r="A37" s="19" t="s">
        <v>103</v>
      </c>
      <c r="B37" s="20">
        <v>5.21</v>
      </c>
      <c r="C37" s="17" t="s">
        <v>108</v>
      </c>
      <c r="D37" s="18"/>
      <c r="E37" s="18"/>
    </row>
    <row r="38" spans="1:5">
      <c r="A38" s="19" t="s">
        <v>104</v>
      </c>
      <c r="B38" s="20">
        <v>5.41</v>
      </c>
      <c r="C38" s="17" t="s">
        <v>108</v>
      </c>
      <c r="D38" s="18"/>
      <c r="E38" s="18"/>
    </row>
    <row r="39" spans="1:5">
      <c r="A39" s="19" t="s">
        <v>105</v>
      </c>
      <c r="B39" s="20">
        <v>1.7000000000000002</v>
      </c>
      <c r="C39" s="17" t="s">
        <v>108</v>
      </c>
      <c r="D39" s="18"/>
      <c r="E39" s="18"/>
    </row>
    <row r="40" spans="1:5">
      <c r="A40" s="19" t="s">
        <v>106</v>
      </c>
      <c r="B40" s="20">
        <v>2.62</v>
      </c>
      <c r="C40" s="17" t="s">
        <v>108</v>
      </c>
      <c r="D40" s="18"/>
      <c r="E40" s="18"/>
    </row>
    <row r="41" spans="1:5">
      <c r="A41" s="19" t="s">
        <v>107</v>
      </c>
      <c r="B41" s="20">
        <v>11.540000000000001</v>
      </c>
      <c r="C41" s="17" t="s">
        <v>108</v>
      </c>
      <c r="D41" s="18"/>
      <c r="E41" s="18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aa_residues</vt:lpstr>
      <vt:lpstr>aa_mass</vt:lpstr>
      <vt:lpstr>protein_seq</vt:lpstr>
      <vt:lpstr>aa_frequencies</vt:lpstr>
    </vt:vector>
  </TitlesOfParts>
  <Company>FBB MSU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Saturu</dc:creator>
  <cp:lastModifiedBy>Администратор</cp:lastModifiedBy>
  <dcterms:created xsi:type="dcterms:W3CDTF">2010-12-17T06:45:33Z</dcterms:created>
  <dcterms:modified xsi:type="dcterms:W3CDTF">2010-12-22T18:39:34Z</dcterms:modified>
</cp:coreProperties>
</file>