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1385" firstSheet="1" activeTab="5"/>
  </bookViews>
  <sheets>
    <sheet name="aa_names" sheetId="1" r:id="rId1"/>
    <sheet name="aa_mass" sheetId="2" r:id="rId2"/>
    <sheet name="protein_seq_input" sheetId="3" r:id="rId3"/>
    <sheet name="HPhob_scales" sheetId="4" r:id="rId4"/>
    <sheet name="HPhob_profile" sheetId="5" r:id="rId5"/>
    <sheet name="HPhob_comparison" sheetId="6" r:id="rId6"/>
    <sheet name="aa_frequencies" sheetId="7" r:id="rId7"/>
  </sheets>
  <definedNames/>
  <calcPr fullCalcOnLoad="1"/>
</workbook>
</file>

<file path=xl/sharedStrings.xml><?xml version="1.0" encoding="utf-8"?>
<sst xmlns="http://schemas.openxmlformats.org/spreadsheetml/2006/main" count="558" uniqueCount="97">
  <si>
    <t>Таблица</t>
  </si>
  <si>
    <t>A</t>
  </si>
  <si>
    <t>Ala</t>
  </si>
  <si>
    <t>Alanine</t>
  </si>
  <si>
    <t>аланин</t>
  </si>
  <si>
    <t>R</t>
  </si>
  <si>
    <t>Arg</t>
  </si>
  <si>
    <t>Arginine</t>
  </si>
  <si>
    <t>аргинин</t>
  </si>
  <si>
    <t>N</t>
  </si>
  <si>
    <t>Asn</t>
  </si>
  <si>
    <t>Asparagine</t>
  </si>
  <si>
    <t>аспарагин</t>
  </si>
  <si>
    <t>D</t>
  </si>
  <si>
    <t>Asp</t>
  </si>
  <si>
    <t>Aspartic Acid</t>
  </si>
  <si>
    <t>аспаргиновая кислота</t>
  </si>
  <si>
    <t>C</t>
  </si>
  <si>
    <t>Cys</t>
  </si>
  <si>
    <t>Cysteine</t>
  </si>
  <si>
    <t>цистеин</t>
  </si>
  <si>
    <t>Q</t>
  </si>
  <si>
    <t>Gln</t>
  </si>
  <si>
    <t>Glutamine</t>
  </si>
  <si>
    <t>глутамин</t>
  </si>
  <si>
    <t>E</t>
  </si>
  <si>
    <t>Glu</t>
  </si>
  <si>
    <t>Glutamic Acid</t>
  </si>
  <si>
    <t>глутаминовая кислота</t>
  </si>
  <si>
    <t>G</t>
  </si>
  <si>
    <t>Gly</t>
  </si>
  <si>
    <t>Glycine</t>
  </si>
  <si>
    <t>глицин</t>
  </si>
  <si>
    <t>H</t>
  </si>
  <si>
    <t>His</t>
  </si>
  <si>
    <t>Histidine</t>
  </si>
  <si>
    <t>гистидин</t>
  </si>
  <si>
    <t>I</t>
  </si>
  <si>
    <t>Ile</t>
  </si>
  <si>
    <t>Isoleucine</t>
  </si>
  <si>
    <t>изолейцин</t>
  </si>
  <si>
    <t>L</t>
  </si>
  <si>
    <t>Leu</t>
  </si>
  <si>
    <t>Leucine</t>
  </si>
  <si>
    <t>лейцин</t>
  </si>
  <si>
    <t>K</t>
  </si>
  <si>
    <t>Lys</t>
  </si>
  <si>
    <t>Lysine</t>
  </si>
  <si>
    <t>лизин</t>
  </si>
  <si>
    <t>M</t>
  </si>
  <si>
    <t>Met</t>
  </si>
  <si>
    <t>Methionine</t>
  </si>
  <si>
    <t>метионин</t>
  </si>
  <si>
    <t>F</t>
  </si>
  <si>
    <t>Phe</t>
  </si>
  <si>
    <t>Phenylalanine</t>
  </si>
  <si>
    <t>фенилаланин</t>
  </si>
  <si>
    <t>P</t>
  </si>
  <si>
    <t>Pro</t>
  </si>
  <si>
    <t>Proline</t>
  </si>
  <si>
    <t>пролин</t>
  </si>
  <si>
    <t>S</t>
  </si>
  <si>
    <t>Ser</t>
  </si>
  <si>
    <t>Serine</t>
  </si>
  <si>
    <t>серин</t>
  </si>
  <si>
    <t>T</t>
  </si>
  <si>
    <t>Thr</t>
  </si>
  <si>
    <t>Threonine</t>
  </si>
  <si>
    <t>треонин</t>
  </si>
  <si>
    <t>W</t>
  </si>
  <si>
    <t>Trp</t>
  </si>
  <si>
    <t>Tryptophane</t>
  </si>
  <si>
    <t>триптофан</t>
  </si>
  <si>
    <t>Y</t>
  </si>
  <si>
    <t>Tyr</t>
  </si>
  <si>
    <t>Tyrosine</t>
  </si>
  <si>
    <t>тирозин</t>
  </si>
  <si>
    <t>V</t>
  </si>
  <si>
    <t>Val</t>
  </si>
  <si>
    <t>Valine</t>
  </si>
  <si>
    <t>валин</t>
  </si>
  <si>
    <t>MEALKRKIEEEGVVLSDQVLKVDSFLNHQIDPLLMQRIGDEFASRFAKDGITKIVTIESSGIAPAVMTGLKLGVPVVFARKHKSLTLTDNLLTASVYSFTKQTESQIAVSGTHLSDQDHVLIIDDFLANGQAAHGLVSIVKQAGASIAGIGIVIEKSFQPGRDELVKLGYRVESLARIQSLEEGKVSFVQEVHS</t>
  </si>
  <si>
    <t>№</t>
  </si>
  <si>
    <t>аминокислота</t>
  </si>
  <si>
    <t>частота</t>
  </si>
  <si>
    <t>встречаемость</t>
  </si>
  <si>
    <t>всего</t>
  </si>
  <si>
    <t xml:space="preserve"> </t>
  </si>
  <si>
    <t>Красный (1) - Гидрофобные</t>
  </si>
  <si>
    <t>Зеленый (2) - Гидрофильные</t>
  </si>
  <si>
    <t>3 - Все остальные</t>
  </si>
  <si>
    <t>Полный протеом</t>
  </si>
  <si>
    <t>Мембранные белки</t>
  </si>
  <si>
    <t>класс</t>
  </si>
  <si>
    <t>белок</t>
  </si>
  <si>
    <t>протеом</t>
  </si>
  <si>
    <t>мембр.белок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</si>
</sst>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wrapText="1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3" xfId="0" applyFill="1" applyBorder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10" fontId="0" fillId="0" borderId="21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0.025"/>
          <c:w val="0.7765"/>
          <c:h val="0.890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HPhob_profile!$D$3:$D$177</c:f>
              <c:numCache/>
            </c:numRef>
          </c:val>
          <c:smooth val="0"/>
        </c:ser>
        <c:marker val="1"/>
        <c:axId val="4589060"/>
        <c:axId val="41301541"/>
      </c:lineChart>
      <c:catAx>
        <c:axId val="4589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№ первого остатка в окне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01541"/>
        <c:crosses val="autoZero"/>
        <c:auto val="1"/>
        <c:lblOffset val="100"/>
        <c:tickLblSkip val="11"/>
        <c:noMultiLvlLbl val="0"/>
      </c:catAx>
      <c:valAx>
        <c:axId val="41301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суммарная гидрофобность соответствующего фрагмента последовательности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9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444"/>
          <c:w val="0.116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075"/>
          <c:y val="0.2385"/>
          <c:w val="0.6145"/>
          <c:h val="0.66775"/>
        </c:manualLayout>
      </c:layout>
      <c:pieChart>
        <c:varyColors val="1"/>
        <c:ser>
          <c:idx val="0"/>
          <c:order val="0"/>
          <c:tx>
            <c:strRef>
              <c:f>HPhob_comparison!$C$41</c:f>
              <c:strCache>
                <c:ptCount val="1"/>
                <c:pt idx="0">
                  <c:v>белок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HPhob_comparison!$C$42:$C$44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075"/>
          <c:y val="0.2385"/>
          <c:w val="0.6145"/>
          <c:h val="0.66775"/>
        </c:manualLayout>
      </c:layout>
      <c:pieChart>
        <c:varyColors val="1"/>
        <c:ser>
          <c:idx val="0"/>
          <c:order val="0"/>
          <c:tx>
            <c:strRef>
              <c:f>HPhob_comparison!$D$41</c:f>
              <c:strCache>
                <c:ptCount val="1"/>
                <c:pt idx="0">
                  <c:v>протеом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HPhob_comparison!$D$42:$D$44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175"/>
          <c:y val="0.2385"/>
          <c:w val="0.6125"/>
          <c:h val="0.66775"/>
        </c:manualLayout>
      </c:layout>
      <c:pieChart>
        <c:varyColors val="1"/>
        <c:ser>
          <c:idx val="0"/>
          <c:order val="0"/>
          <c:tx>
            <c:strRef>
              <c:f>HPhob_comparison!$E$41</c:f>
              <c:strCache>
                <c:ptCount val="1"/>
                <c:pt idx="0">
                  <c:v>мембр.белок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HPhob_comparison!$E$42:$E$44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14</xdr:row>
      <xdr:rowOff>19050</xdr:rowOff>
    </xdr:from>
    <xdr:to>
      <xdr:col>14</xdr:col>
      <xdr:colOff>57150</xdr:colOff>
      <xdr:row>38</xdr:row>
      <xdr:rowOff>38100</xdr:rowOff>
    </xdr:to>
    <xdr:graphicFrame>
      <xdr:nvGraphicFramePr>
        <xdr:cNvPr id="1" name="Chart 2"/>
        <xdr:cNvGraphicFramePr/>
      </xdr:nvGraphicFramePr>
      <xdr:xfrm>
        <a:off x="3324225" y="2286000"/>
        <a:ext cx="66294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21</xdr:row>
      <xdr:rowOff>47625</xdr:rowOff>
    </xdr:from>
    <xdr:to>
      <xdr:col>6</xdr:col>
      <xdr:colOff>266700</xdr:colOff>
      <xdr:row>38</xdr:row>
      <xdr:rowOff>28575</xdr:rowOff>
    </xdr:to>
    <xdr:graphicFrame>
      <xdr:nvGraphicFramePr>
        <xdr:cNvPr id="1" name="Диаграмма 4"/>
        <xdr:cNvGraphicFramePr/>
      </xdr:nvGraphicFramePr>
      <xdr:xfrm>
        <a:off x="1914525" y="3448050"/>
        <a:ext cx="33623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21</xdr:row>
      <xdr:rowOff>47625</xdr:rowOff>
    </xdr:from>
    <xdr:to>
      <xdr:col>11</xdr:col>
      <xdr:colOff>190500</xdr:colOff>
      <xdr:row>38</xdr:row>
      <xdr:rowOff>28575</xdr:rowOff>
    </xdr:to>
    <xdr:graphicFrame>
      <xdr:nvGraphicFramePr>
        <xdr:cNvPr id="2" name="Диаграмма 5"/>
        <xdr:cNvGraphicFramePr/>
      </xdr:nvGraphicFramePr>
      <xdr:xfrm>
        <a:off x="5295900" y="3448050"/>
        <a:ext cx="33337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219075</xdr:colOff>
      <xdr:row>21</xdr:row>
      <xdr:rowOff>47625</xdr:rowOff>
    </xdr:from>
    <xdr:to>
      <xdr:col>16</xdr:col>
      <xdr:colOff>133350</xdr:colOff>
      <xdr:row>38</xdr:row>
      <xdr:rowOff>28575</xdr:rowOff>
    </xdr:to>
    <xdr:graphicFrame>
      <xdr:nvGraphicFramePr>
        <xdr:cNvPr id="3" name="Диаграмма 6"/>
        <xdr:cNvGraphicFramePr/>
      </xdr:nvGraphicFramePr>
      <xdr:xfrm>
        <a:off x="8658225" y="3448050"/>
        <a:ext cx="33432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F25"/>
  <sheetViews>
    <sheetView zoomScalePageLayoutView="0" workbookViewId="0" topLeftCell="A1">
      <selection activeCell="E29" sqref="E29"/>
    </sheetView>
  </sheetViews>
  <sheetFormatPr defaultColWidth="9.00390625" defaultRowHeight="12.75"/>
  <cols>
    <col min="3" max="3" width="8.00390625" style="0" bestFit="1" customWidth="1"/>
    <col min="4" max="4" width="4.25390625" style="0" bestFit="1" customWidth="1"/>
    <col min="5" max="5" width="12.75390625" style="0" bestFit="1" customWidth="1"/>
    <col min="6" max="6" width="20.125" style="0" bestFit="1" customWidth="1"/>
  </cols>
  <sheetData>
    <row r="4" ht="13.5" thickBot="1"/>
    <row r="5" spans="3:6" ht="14.25" thickBot="1" thickTop="1">
      <c r="C5" s="28" t="s">
        <v>0</v>
      </c>
      <c r="D5" s="29"/>
      <c r="E5" s="29"/>
      <c r="F5" s="30"/>
    </row>
    <row r="6" spans="3:6" ht="13.5" thickTop="1">
      <c r="C6" s="8" t="s">
        <v>1</v>
      </c>
      <c r="D6" s="9" t="s">
        <v>2</v>
      </c>
      <c r="E6" s="9" t="s">
        <v>3</v>
      </c>
      <c r="F6" s="10" t="s">
        <v>4</v>
      </c>
    </row>
    <row r="7" spans="3:6" ht="12.75">
      <c r="C7" s="2" t="s">
        <v>17</v>
      </c>
      <c r="D7" s="3" t="s">
        <v>18</v>
      </c>
      <c r="E7" s="3" t="s">
        <v>19</v>
      </c>
      <c r="F7" s="4" t="s">
        <v>20</v>
      </c>
    </row>
    <row r="8" spans="3:6" ht="12.75">
      <c r="C8" s="2" t="s">
        <v>13</v>
      </c>
      <c r="D8" s="3" t="s">
        <v>14</v>
      </c>
      <c r="E8" s="3" t="s">
        <v>15</v>
      </c>
      <c r="F8" s="4" t="s">
        <v>16</v>
      </c>
    </row>
    <row r="9" spans="3:6" ht="12.75">
      <c r="C9" s="2" t="s">
        <v>25</v>
      </c>
      <c r="D9" s="3" t="s">
        <v>26</v>
      </c>
      <c r="E9" s="3" t="s">
        <v>27</v>
      </c>
      <c r="F9" s="4" t="s">
        <v>28</v>
      </c>
    </row>
    <row r="10" spans="3:6" ht="12.75">
      <c r="C10" s="2" t="s">
        <v>53</v>
      </c>
      <c r="D10" s="3" t="s">
        <v>54</v>
      </c>
      <c r="E10" s="3" t="s">
        <v>55</v>
      </c>
      <c r="F10" s="4" t="s">
        <v>56</v>
      </c>
    </row>
    <row r="11" spans="3:6" ht="12.75">
      <c r="C11" s="2" t="s">
        <v>29</v>
      </c>
      <c r="D11" s="3" t="s">
        <v>30</v>
      </c>
      <c r="E11" s="3" t="s">
        <v>31</v>
      </c>
      <c r="F11" s="4" t="s">
        <v>32</v>
      </c>
    </row>
    <row r="12" spans="3:6" ht="12.75">
      <c r="C12" s="2" t="s">
        <v>33</v>
      </c>
      <c r="D12" s="3" t="s">
        <v>34</v>
      </c>
      <c r="E12" s="3" t="s">
        <v>35</v>
      </c>
      <c r="F12" s="4" t="s">
        <v>36</v>
      </c>
    </row>
    <row r="13" spans="3:6" ht="12.75">
      <c r="C13" s="2" t="s">
        <v>37</v>
      </c>
      <c r="D13" s="3" t="s">
        <v>38</v>
      </c>
      <c r="E13" s="3" t="s">
        <v>39</v>
      </c>
      <c r="F13" s="4" t="s">
        <v>40</v>
      </c>
    </row>
    <row r="14" spans="3:6" ht="12.75">
      <c r="C14" s="2" t="s">
        <v>45</v>
      </c>
      <c r="D14" s="3" t="s">
        <v>46</v>
      </c>
      <c r="E14" s="3" t="s">
        <v>47</v>
      </c>
      <c r="F14" s="4" t="s">
        <v>48</v>
      </c>
    </row>
    <row r="15" spans="3:6" ht="12.75">
      <c r="C15" s="2" t="s">
        <v>41</v>
      </c>
      <c r="D15" s="3" t="s">
        <v>42</v>
      </c>
      <c r="E15" s="3" t="s">
        <v>43</v>
      </c>
      <c r="F15" s="4" t="s">
        <v>44</v>
      </c>
    </row>
    <row r="16" spans="3:6" ht="12.75">
      <c r="C16" s="2" t="s">
        <v>49</v>
      </c>
      <c r="D16" s="3" t="s">
        <v>50</v>
      </c>
      <c r="E16" s="3" t="s">
        <v>51</v>
      </c>
      <c r="F16" s="4" t="s">
        <v>52</v>
      </c>
    </row>
    <row r="17" spans="3:6" ht="12.75">
      <c r="C17" s="2" t="s">
        <v>9</v>
      </c>
      <c r="D17" s="3" t="s">
        <v>10</v>
      </c>
      <c r="E17" s="3" t="s">
        <v>11</v>
      </c>
      <c r="F17" s="4" t="s">
        <v>12</v>
      </c>
    </row>
    <row r="18" spans="3:6" ht="12.75">
      <c r="C18" s="2" t="s">
        <v>57</v>
      </c>
      <c r="D18" s="3" t="s">
        <v>58</v>
      </c>
      <c r="E18" s="3" t="s">
        <v>59</v>
      </c>
      <c r="F18" s="4" t="s">
        <v>60</v>
      </c>
    </row>
    <row r="19" spans="3:6" ht="12.75">
      <c r="C19" s="2" t="s">
        <v>21</v>
      </c>
      <c r="D19" s="3" t="s">
        <v>22</v>
      </c>
      <c r="E19" s="3" t="s">
        <v>23</v>
      </c>
      <c r="F19" s="4" t="s">
        <v>24</v>
      </c>
    </row>
    <row r="20" spans="3:6" ht="12.75">
      <c r="C20" s="2" t="s">
        <v>5</v>
      </c>
      <c r="D20" s="3" t="s">
        <v>6</v>
      </c>
      <c r="E20" s="3" t="s">
        <v>7</v>
      </c>
      <c r="F20" s="4" t="s">
        <v>8</v>
      </c>
    </row>
    <row r="21" spans="3:6" ht="12.75">
      <c r="C21" s="2" t="s">
        <v>61</v>
      </c>
      <c r="D21" s="3" t="s">
        <v>62</v>
      </c>
      <c r="E21" s="3" t="s">
        <v>63</v>
      </c>
      <c r="F21" s="4" t="s">
        <v>64</v>
      </c>
    </row>
    <row r="22" spans="3:6" ht="12.75">
      <c r="C22" s="2" t="s">
        <v>65</v>
      </c>
      <c r="D22" s="3" t="s">
        <v>66</v>
      </c>
      <c r="E22" s="3" t="s">
        <v>67</v>
      </c>
      <c r="F22" s="4" t="s">
        <v>68</v>
      </c>
    </row>
    <row r="23" spans="3:6" ht="12.75">
      <c r="C23" s="2" t="s">
        <v>77</v>
      </c>
      <c r="D23" s="3" t="s">
        <v>78</v>
      </c>
      <c r="E23" s="3" t="s">
        <v>79</v>
      </c>
      <c r="F23" s="4" t="s">
        <v>80</v>
      </c>
    </row>
    <row r="24" spans="3:6" ht="12.75">
      <c r="C24" s="2" t="s">
        <v>69</v>
      </c>
      <c r="D24" s="3" t="s">
        <v>70</v>
      </c>
      <c r="E24" s="3" t="s">
        <v>71</v>
      </c>
      <c r="F24" s="4" t="s">
        <v>72</v>
      </c>
    </row>
    <row r="25" spans="3:6" ht="13.5" thickBot="1">
      <c r="C25" s="5" t="s">
        <v>73</v>
      </c>
      <c r="D25" s="6" t="s">
        <v>74</v>
      </c>
      <c r="E25" s="6" t="s">
        <v>75</v>
      </c>
      <c r="F25" s="7" t="s">
        <v>76</v>
      </c>
    </row>
    <row r="26" ht="13.5" thickTop="1"/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6"/>
  <sheetViews>
    <sheetView zoomScalePageLayoutView="0" workbookViewId="0" topLeftCell="A1">
      <selection activeCell="D24" sqref="D24"/>
    </sheetView>
  </sheetViews>
  <sheetFormatPr defaultColWidth="9.00390625" defaultRowHeight="12.75"/>
  <cols>
    <col min="2" max="2" width="12.875" style="0" bestFit="1" customWidth="1"/>
  </cols>
  <sheetData>
    <row r="1" ht="30" customHeight="1">
      <c r="A1" s="11" t="s">
        <v>81</v>
      </c>
    </row>
    <row r="2" spans="1:2" ht="12.75">
      <c r="A2" s="1" t="s">
        <v>82</v>
      </c>
      <c r="B2" t="s">
        <v>83</v>
      </c>
    </row>
    <row r="3" spans="1:2" ht="12.75">
      <c r="A3">
        <v>1</v>
      </c>
      <c r="B3" t="str">
        <f aca="true" t="shared" si="0" ref="B3:B34">MID($A$1,$A3,1)</f>
        <v>M</v>
      </c>
    </row>
    <row r="4" spans="1:2" ht="12.75">
      <c r="A4">
        <f>A3+1</f>
        <v>2</v>
      </c>
      <c r="B4" t="str">
        <f t="shared" si="0"/>
        <v>E</v>
      </c>
    </row>
    <row r="5" spans="1:2" ht="12.75">
      <c r="A5">
        <f>A4+1</f>
        <v>3</v>
      </c>
      <c r="B5" t="str">
        <f t="shared" si="0"/>
        <v>A</v>
      </c>
    </row>
    <row r="6" spans="1:2" ht="12.75">
      <c r="A6">
        <f aca="true" t="shared" si="1" ref="A6:A32">A5+1</f>
        <v>4</v>
      </c>
      <c r="B6" t="str">
        <f t="shared" si="0"/>
        <v>L</v>
      </c>
    </row>
    <row r="7" spans="1:2" ht="12.75">
      <c r="A7">
        <f t="shared" si="1"/>
        <v>5</v>
      </c>
      <c r="B7" t="str">
        <f t="shared" si="0"/>
        <v>K</v>
      </c>
    </row>
    <row r="8" spans="1:2" ht="12.75">
      <c r="A8">
        <f t="shared" si="1"/>
        <v>6</v>
      </c>
      <c r="B8" t="str">
        <f t="shared" si="0"/>
        <v>R</v>
      </c>
    </row>
    <row r="9" spans="1:2" ht="12.75">
      <c r="A9">
        <f t="shared" si="1"/>
        <v>7</v>
      </c>
      <c r="B9" t="str">
        <f t="shared" si="0"/>
        <v>K</v>
      </c>
    </row>
    <row r="10" spans="1:2" ht="12.75">
      <c r="A10">
        <f t="shared" si="1"/>
        <v>8</v>
      </c>
      <c r="B10" t="str">
        <f t="shared" si="0"/>
        <v>I</v>
      </c>
    </row>
    <row r="11" spans="1:2" ht="12.75">
      <c r="A11">
        <f t="shared" si="1"/>
        <v>9</v>
      </c>
      <c r="B11" t="str">
        <f t="shared" si="0"/>
        <v>E</v>
      </c>
    </row>
    <row r="12" spans="1:2" ht="12.75">
      <c r="A12">
        <f t="shared" si="1"/>
        <v>10</v>
      </c>
      <c r="B12" t="str">
        <f t="shared" si="0"/>
        <v>E</v>
      </c>
    </row>
    <row r="13" spans="1:2" ht="12.75">
      <c r="A13">
        <f t="shared" si="1"/>
        <v>11</v>
      </c>
      <c r="B13" t="str">
        <f t="shared" si="0"/>
        <v>E</v>
      </c>
    </row>
    <row r="14" spans="1:2" ht="12.75">
      <c r="A14">
        <f t="shared" si="1"/>
        <v>12</v>
      </c>
      <c r="B14" t="str">
        <f t="shared" si="0"/>
        <v>G</v>
      </c>
    </row>
    <row r="15" spans="1:2" ht="12.75">
      <c r="A15">
        <f t="shared" si="1"/>
        <v>13</v>
      </c>
      <c r="B15" t="str">
        <f t="shared" si="0"/>
        <v>V</v>
      </c>
    </row>
    <row r="16" spans="1:2" ht="12.75">
      <c r="A16">
        <f t="shared" si="1"/>
        <v>14</v>
      </c>
      <c r="B16" t="str">
        <f t="shared" si="0"/>
        <v>V</v>
      </c>
    </row>
    <row r="17" spans="1:2" ht="12.75">
      <c r="A17">
        <f t="shared" si="1"/>
        <v>15</v>
      </c>
      <c r="B17" t="str">
        <f t="shared" si="0"/>
        <v>L</v>
      </c>
    </row>
    <row r="18" spans="1:2" ht="12.75">
      <c r="A18">
        <f t="shared" si="1"/>
        <v>16</v>
      </c>
      <c r="B18" t="str">
        <f t="shared" si="0"/>
        <v>S</v>
      </c>
    </row>
    <row r="19" spans="1:2" ht="12.75">
      <c r="A19">
        <f t="shared" si="1"/>
        <v>17</v>
      </c>
      <c r="B19" t="str">
        <f t="shared" si="0"/>
        <v>D</v>
      </c>
    </row>
    <row r="20" spans="1:2" ht="12.75">
      <c r="A20">
        <f t="shared" si="1"/>
        <v>18</v>
      </c>
      <c r="B20" t="str">
        <f t="shared" si="0"/>
        <v>Q</v>
      </c>
    </row>
    <row r="21" spans="1:2" ht="12.75">
      <c r="A21">
        <f t="shared" si="1"/>
        <v>19</v>
      </c>
      <c r="B21" t="str">
        <f t="shared" si="0"/>
        <v>V</v>
      </c>
    </row>
    <row r="22" spans="1:2" ht="12.75">
      <c r="A22">
        <f t="shared" si="1"/>
        <v>20</v>
      </c>
      <c r="B22" t="str">
        <f t="shared" si="0"/>
        <v>L</v>
      </c>
    </row>
    <row r="23" spans="1:2" ht="12.75">
      <c r="A23">
        <f t="shared" si="1"/>
        <v>21</v>
      </c>
      <c r="B23" t="str">
        <f t="shared" si="0"/>
        <v>K</v>
      </c>
    </row>
    <row r="24" spans="1:2" ht="12.75">
      <c r="A24">
        <f t="shared" si="1"/>
        <v>22</v>
      </c>
      <c r="B24" t="str">
        <f t="shared" si="0"/>
        <v>V</v>
      </c>
    </row>
    <row r="25" spans="1:2" ht="12.75">
      <c r="A25">
        <f t="shared" si="1"/>
        <v>23</v>
      </c>
      <c r="B25" t="str">
        <f t="shared" si="0"/>
        <v>D</v>
      </c>
    </row>
    <row r="26" spans="1:2" ht="12.75">
      <c r="A26">
        <f t="shared" si="1"/>
        <v>24</v>
      </c>
      <c r="B26" t="str">
        <f t="shared" si="0"/>
        <v>S</v>
      </c>
    </row>
    <row r="27" spans="1:2" ht="12.75">
      <c r="A27">
        <f t="shared" si="1"/>
        <v>25</v>
      </c>
      <c r="B27" t="str">
        <f t="shared" si="0"/>
        <v>F</v>
      </c>
    </row>
    <row r="28" spans="1:2" ht="12.75">
      <c r="A28">
        <f t="shared" si="1"/>
        <v>26</v>
      </c>
      <c r="B28" t="str">
        <f t="shared" si="0"/>
        <v>L</v>
      </c>
    </row>
    <row r="29" spans="1:2" ht="12.75">
      <c r="A29">
        <f t="shared" si="1"/>
        <v>27</v>
      </c>
      <c r="B29" t="str">
        <f t="shared" si="0"/>
        <v>N</v>
      </c>
    </row>
    <row r="30" spans="1:2" ht="12.75">
      <c r="A30">
        <f t="shared" si="1"/>
        <v>28</v>
      </c>
      <c r="B30" t="str">
        <f t="shared" si="0"/>
        <v>H</v>
      </c>
    </row>
    <row r="31" spans="1:2" ht="12.75">
      <c r="A31">
        <f t="shared" si="1"/>
        <v>29</v>
      </c>
      <c r="B31" t="str">
        <f t="shared" si="0"/>
        <v>Q</v>
      </c>
    </row>
    <row r="32" spans="1:2" ht="12.75">
      <c r="A32">
        <f t="shared" si="1"/>
        <v>30</v>
      </c>
      <c r="B32" t="str">
        <f t="shared" si="0"/>
        <v>I</v>
      </c>
    </row>
    <row r="33" spans="1:2" ht="12.75">
      <c r="A33">
        <f>A32+1</f>
        <v>31</v>
      </c>
      <c r="B33" t="str">
        <f t="shared" si="0"/>
        <v>D</v>
      </c>
    </row>
    <row r="34" spans="1:2" ht="12.75">
      <c r="A34">
        <f>A33+1</f>
        <v>32</v>
      </c>
      <c r="B34" t="str">
        <f t="shared" si="0"/>
        <v>P</v>
      </c>
    </row>
    <row r="35" spans="1:2" ht="12.75">
      <c r="A35">
        <f aca="true" t="shared" si="2" ref="A35:A54">A34+1</f>
        <v>33</v>
      </c>
      <c r="B35" t="str">
        <f aca="true" t="shared" si="3" ref="B35:B66">MID($A$1,$A35,1)</f>
        <v>L</v>
      </c>
    </row>
    <row r="36" spans="1:2" ht="12.75">
      <c r="A36">
        <f t="shared" si="2"/>
        <v>34</v>
      </c>
      <c r="B36" t="str">
        <f t="shared" si="3"/>
        <v>L</v>
      </c>
    </row>
    <row r="37" spans="1:2" ht="12.75">
      <c r="A37">
        <f t="shared" si="2"/>
        <v>35</v>
      </c>
      <c r="B37" t="str">
        <f t="shared" si="3"/>
        <v>M</v>
      </c>
    </row>
    <row r="38" spans="1:2" ht="12.75">
      <c r="A38">
        <f t="shared" si="2"/>
        <v>36</v>
      </c>
      <c r="B38" t="str">
        <f t="shared" si="3"/>
        <v>Q</v>
      </c>
    </row>
    <row r="39" spans="1:2" ht="12.75">
      <c r="A39">
        <f t="shared" si="2"/>
        <v>37</v>
      </c>
      <c r="B39" t="str">
        <f t="shared" si="3"/>
        <v>R</v>
      </c>
    </row>
    <row r="40" spans="1:2" ht="12.75">
      <c r="A40">
        <f t="shared" si="2"/>
        <v>38</v>
      </c>
      <c r="B40" t="str">
        <f t="shared" si="3"/>
        <v>I</v>
      </c>
    </row>
    <row r="41" spans="1:2" ht="12.75">
      <c r="A41">
        <f t="shared" si="2"/>
        <v>39</v>
      </c>
      <c r="B41" t="str">
        <f t="shared" si="3"/>
        <v>G</v>
      </c>
    </row>
    <row r="42" spans="1:2" ht="12.75">
      <c r="A42">
        <f t="shared" si="2"/>
        <v>40</v>
      </c>
      <c r="B42" t="str">
        <f t="shared" si="3"/>
        <v>D</v>
      </c>
    </row>
    <row r="43" spans="1:2" ht="12.75">
      <c r="A43">
        <f t="shared" si="2"/>
        <v>41</v>
      </c>
      <c r="B43" t="str">
        <f t="shared" si="3"/>
        <v>E</v>
      </c>
    </row>
    <row r="44" spans="1:2" ht="12.75">
      <c r="A44">
        <f t="shared" si="2"/>
        <v>42</v>
      </c>
      <c r="B44" t="str">
        <f t="shared" si="3"/>
        <v>F</v>
      </c>
    </row>
    <row r="45" spans="1:2" ht="12.75">
      <c r="A45">
        <f t="shared" si="2"/>
        <v>43</v>
      </c>
      <c r="B45" t="str">
        <f t="shared" si="3"/>
        <v>A</v>
      </c>
    </row>
    <row r="46" spans="1:2" ht="12.75">
      <c r="A46">
        <f t="shared" si="2"/>
        <v>44</v>
      </c>
      <c r="B46" t="str">
        <f t="shared" si="3"/>
        <v>S</v>
      </c>
    </row>
    <row r="47" spans="1:2" ht="12.75">
      <c r="A47">
        <f t="shared" si="2"/>
        <v>45</v>
      </c>
      <c r="B47" t="str">
        <f t="shared" si="3"/>
        <v>R</v>
      </c>
    </row>
    <row r="48" spans="1:2" ht="12.75">
      <c r="A48">
        <f t="shared" si="2"/>
        <v>46</v>
      </c>
      <c r="B48" t="str">
        <f t="shared" si="3"/>
        <v>F</v>
      </c>
    </row>
    <row r="49" spans="1:2" ht="12.75">
      <c r="A49">
        <f t="shared" si="2"/>
        <v>47</v>
      </c>
      <c r="B49" t="str">
        <f t="shared" si="3"/>
        <v>A</v>
      </c>
    </row>
    <row r="50" spans="1:2" ht="12.75">
      <c r="A50">
        <f t="shared" si="2"/>
        <v>48</v>
      </c>
      <c r="B50" t="str">
        <f t="shared" si="3"/>
        <v>K</v>
      </c>
    </row>
    <row r="51" spans="1:2" ht="12.75">
      <c r="A51">
        <f t="shared" si="2"/>
        <v>49</v>
      </c>
      <c r="B51" t="str">
        <f t="shared" si="3"/>
        <v>D</v>
      </c>
    </row>
    <row r="52" spans="1:2" ht="12.75">
      <c r="A52">
        <f t="shared" si="2"/>
        <v>50</v>
      </c>
      <c r="B52" t="str">
        <f t="shared" si="3"/>
        <v>G</v>
      </c>
    </row>
    <row r="53" spans="1:2" ht="12.75">
      <c r="A53">
        <f t="shared" si="2"/>
        <v>51</v>
      </c>
      <c r="B53" t="str">
        <f t="shared" si="3"/>
        <v>I</v>
      </c>
    </row>
    <row r="54" spans="1:2" ht="12.75">
      <c r="A54">
        <f t="shared" si="2"/>
        <v>52</v>
      </c>
      <c r="B54" t="str">
        <f t="shared" si="3"/>
        <v>T</v>
      </c>
    </row>
    <row r="55" spans="1:2" ht="12.75">
      <c r="A55">
        <f>A54+1</f>
        <v>53</v>
      </c>
      <c r="B55" t="str">
        <f t="shared" si="3"/>
        <v>K</v>
      </c>
    </row>
    <row r="56" spans="1:2" ht="12.75">
      <c r="A56">
        <f>A55+1</f>
        <v>54</v>
      </c>
      <c r="B56" t="str">
        <f t="shared" si="3"/>
        <v>I</v>
      </c>
    </row>
    <row r="57" spans="1:2" ht="12.75">
      <c r="A57">
        <f aca="true" t="shared" si="4" ref="A57:A69">A56+1</f>
        <v>55</v>
      </c>
      <c r="B57" t="str">
        <f t="shared" si="3"/>
        <v>V</v>
      </c>
    </row>
    <row r="58" spans="1:2" ht="12.75">
      <c r="A58">
        <f t="shared" si="4"/>
        <v>56</v>
      </c>
      <c r="B58" t="str">
        <f t="shared" si="3"/>
        <v>T</v>
      </c>
    </row>
    <row r="59" spans="1:2" ht="12.75">
      <c r="A59">
        <f t="shared" si="4"/>
        <v>57</v>
      </c>
      <c r="B59" t="str">
        <f t="shared" si="3"/>
        <v>I</v>
      </c>
    </row>
    <row r="60" spans="1:2" ht="12.75">
      <c r="A60">
        <f t="shared" si="4"/>
        <v>58</v>
      </c>
      <c r="B60" t="str">
        <f t="shared" si="3"/>
        <v>E</v>
      </c>
    </row>
    <row r="61" spans="1:2" ht="12.75">
      <c r="A61">
        <f t="shared" si="4"/>
        <v>59</v>
      </c>
      <c r="B61" t="str">
        <f t="shared" si="3"/>
        <v>S</v>
      </c>
    </row>
    <row r="62" spans="1:2" ht="12.75">
      <c r="A62">
        <f t="shared" si="4"/>
        <v>60</v>
      </c>
      <c r="B62" t="str">
        <f t="shared" si="3"/>
        <v>S</v>
      </c>
    </row>
    <row r="63" spans="1:2" ht="12.75">
      <c r="A63">
        <f t="shared" si="4"/>
        <v>61</v>
      </c>
      <c r="B63" t="str">
        <f t="shared" si="3"/>
        <v>G</v>
      </c>
    </row>
    <row r="64" spans="1:2" ht="12.75">
      <c r="A64">
        <f t="shared" si="4"/>
        <v>62</v>
      </c>
      <c r="B64" t="str">
        <f t="shared" si="3"/>
        <v>I</v>
      </c>
    </row>
    <row r="65" spans="1:2" ht="12.75">
      <c r="A65">
        <f t="shared" si="4"/>
        <v>63</v>
      </c>
      <c r="B65" t="str">
        <f t="shared" si="3"/>
        <v>A</v>
      </c>
    </row>
    <row r="66" spans="1:2" ht="12.75">
      <c r="A66">
        <f t="shared" si="4"/>
        <v>64</v>
      </c>
      <c r="B66" t="str">
        <f t="shared" si="3"/>
        <v>P</v>
      </c>
    </row>
    <row r="67" spans="1:2" ht="12.75">
      <c r="A67">
        <f t="shared" si="4"/>
        <v>65</v>
      </c>
      <c r="B67" t="str">
        <f aca="true" t="shared" si="5" ref="B67:B98">MID($A$1,$A67,1)</f>
        <v>A</v>
      </c>
    </row>
    <row r="68" spans="1:2" ht="12.75">
      <c r="A68">
        <f t="shared" si="4"/>
        <v>66</v>
      </c>
      <c r="B68" t="str">
        <f t="shared" si="5"/>
        <v>V</v>
      </c>
    </row>
    <row r="69" spans="1:2" ht="12.75">
      <c r="A69">
        <f t="shared" si="4"/>
        <v>67</v>
      </c>
      <c r="B69" t="str">
        <f t="shared" si="5"/>
        <v>M</v>
      </c>
    </row>
    <row r="70" spans="1:2" ht="12.75">
      <c r="A70">
        <f>A69+1</f>
        <v>68</v>
      </c>
      <c r="B70" t="str">
        <f t="shared" si="5"/>
        <v>T</v>
      </c>
    </row>
    <row r="71" spans="1:2" ht="12.75">
      <c r="A71">
        <f>A70+1</f>
        <v>69</v>
      </c>
      <c r="B71" t="str">
        <f t="shared" si="5"/>
        <v>G</v>
      </c>
    </row>
    <row r="72" spans="1:2" ht="12.75">
      <c r="A72">
        <f aca="true" t="shared" si="6" ref="A72:A80">A71+1</f>
        <v>70</v>
      </c>
      <c r="B72" t="str">
        <f t="shared" si="5"/>
        <v>L</v>
      </c>
    </row>
    <row r="73" spans="1:2" ht="12.75">
      <c r="A73">
        <f t="shared" si="6"/>
        <v>71</v>
      </c>
      <c r="B73" t="str">
        <f t="shared" si="5"/>
        <v>K</v>
      </c>
    </row>
    <row r="74" spans="1:2" ht="12.75">
      <c r="A74">
        <f t="shared" si="6"/>
        <v>72</v>
      </c>
      <c r="B74" t="str">
        <f t="shared" si="5"/>
        <v>L</v>
      </c>
    </row>
    <row r="75" spans="1:2" ht="12.75">
      <c r="A75">
        <f t="shared" si="6"/>
        <v>73</v>
      </c>
      <c r="B75" t="str">
        <f t="shared" si="5"/>
        <v>G</v>
      </c>
    </row>
    <row r="76" spans="1:2" ht="12.75">
      <c r="A76">
        <f t="shared" si="6"/>
        <v>74</v>
      </c>
      <c r="B76" t="str">
        <f t="shared" si="5"/>
        <v>V</v>
      </c>
    </row>
    <row r="77" spans="1:2" ht="12.75">
      <c r="A77">
        <f t="shared" si="6"/>
        <v>75</v>
      </c>
      <c r="B77" t="str">
        <f t="shared" si="5"/>
        <v>P</v>
      </c>
    </row>
    <row r="78" spans="1:2" ht="12.75">
      <c r="A78">
        <f t="shared" si="6"/>
        <v>76</v>
      </c>
      <c r="B78" t="str">
        <f t="shared" si="5"/>
        <v>V</v>
      </c>
    </row>
    <row r="79" spans="1:2" ht="12.75">
      <c r="A79">
        <f t="shared" si="6"/>
        <v>77</v>
      </c>
      <c r="B79" t="str">
        <f t="shared" si="5"/>
        <v>V</v>
      </c>
    </row>
    <row r="80" spans="1:2" ht="12.75">
      <c r="A80">
        <f t="shared" si="6"/>
        <v>78</v>
      </c>
      <c r="B80" t="str">
        <f t="shared" si="5"/>
        <v>F</v>
      </c>
    </row>
    <row r="81" spans="1:2" ht="12.75">
      <c r="A81">
        <f>A80+1</f>
        <v>79</v>
      </c>
      <c r="B81" t="str">
        <f t="shared" si="5"/>
        <v>A</v>
      </c>
    </row>
    <row r="82" spans="1:2" ht="12.75">
      <c r="A82">
        <f>A81+1</f>
        <v>80</v>
      </c>
      <c r="B82" t="str">
        <f t="shared" si="5"/>
        <v>R</v>
      </c>
    </row>
    <row r="83" spans="1:2" ht="12.75">
      <c r="A83">
        <f aca="true" t="shared" si="7" ref="A83:A92">A82+1</f>
        <v>81</v>
      </c>
      <c r="B83" t="str">
        <f t="shared" si="5"/>
        <v>K</v>
      </c>
    </row>
    <row r="84" spans="1:2" ht="12.75">
      <c r="A84">
        <f t="shared" si="7"/>
        <v>82</v>
      </c>
      <c r="B84" t="str">
        <f t="shared" si="5"/>
        <v>H</v>
      </c>
    </row>
    <row r="85" spans="1:2" ht="12.75">
      <c r="A85">
        <f t="shared" si="7"/>
        <v>83</v>
      </c>
      <c r="B85" t="str">
        <f t="shared" si="5"/>
        <v>K</v>
      </c>
    </row>
    <row r="86" spans="1:2" ht="12.75">
      <c r="A86">
        <f t="shared" si="7"/>
        <v>84</v>
      </c>
      <c r="B86" t="str">
        <f t="shared" si="5"/>
        <v>S</v>
      </c>
    </row>
    <row r="87" spans="1:2" ht="12.75">
      <c r="A87">
        <f t="shared" si="7"/>
        <v>85</v>
      </c>
      <c r="B87" t="str">
        <f t="shared" si="5"/>
        <v>L</v>
      </c>
    </row>
    <row r="88" spans="1:2" ht="12.75">
      <c r="A88">
        <f t="shared" si="7"/>
        <v>86</v>
      </c>
      <c r="B88" t="str">
        <f t="shared" si="5"/>
        <v>T</v>
      </c>
    </row>
    <row r="89" spans="1:2" ht="12.75">
      <c r="A89">
        <f t="shared" si="7"/>
        <v>87</v>
      </c>
      <c r="B89" t="str">
        <f t="shared" si="5"/>
        <v>L</v>
      </c>
    </row>
    <row r="90" spans="1:2" ht="12.75">
      <c r="A90">
        <f t="shared" si="7"/>
        <v>88</v>
      </c>
      <c r="B90" t="str">
        <f t="shared" si="5"/>
        <v>T</v>
      </c>
    </row>
    <row r="91" spans="1:2" ht="12.75">
      <c r="A91">
        <f t="shared" si="7"/>
        <v>89</v>
      </c>
      <c r="B91" t="str">
        <f t="shared" si="5"/>
        <v>D</v>
      </c>
    </row>
    <row r="92" spans="1:2" ht="12.75">
      <c r="A92">
        <f t="shared" si="7"/>
        <v>90</v>
      </c>
      <c r="B92" t="str">
        <f t="shared" si="5"/>
        <v>N</v>
      </c>
    </row>
    <row r="93" spans="1:2" ht="12.75">
      <c r="A93">
        <f>A92+1</f>
        <v>91</v>
      </c>
      <c r="B93" t="str">
        <f t="shared" si="5"/>
        <v>L</v>
      </c>
    </row>
    <row r="94" spans="1:2" ht="12.75">
      <c r="A94">
        <f>A93+1</f>
        <v>92</v>
      </c>
      <c r="B94" t="str">
        <f t="shared" si="5"/>
        <v>L</v>
      </c>
    </row>
    <row r="95" spans="1:2" ht="12.75">
      <c r="A95">
        <f aca="true" t="shared" si="8" ref="A95:A104">A94+1</f>
        <v>93</v>
      </c>
      <c r="B95" t="str">
        <f t="shared" si="5"/>
        <v>T</v>
      </c>
    </row>
    <row r="96" spans="1:2" ht="12.75">
      <c r="A96">
        <f t="shared" si="8"/>
        <v>94</v>
      </c>
      <c r="B96" t="str">
        <f t="shared" si="5"/>
        <v>A</v>
      </c>
    </row>
    <row r="97" spans="1:2" ht="12.75">
      <c r="A97">
        <f t="shared" si="8"/>
        <v>95</v>
      </c>
      <c r="B97" t="str">
        <f t="shared" si="5"/>
        <v>S</v>
      </c>
    </row>
    <row r="98" spans="1:2" ht="12.75">
      <c r="A98">
        <f t="shared" si="8"/>
        <v>96</v>
      </c>
      <c r="B98" t="str">
        <f t="shared" si="5"/>
        <v>V</v>
      </c>
    </row>
    <row r="99" spans="1:2" ht="12.75">
      <c r="A99">
        <f t="shared" si="8"/>
        <v>97</v>
      </c>
      <c r="B99" t="str">
        <f aca="true" t="shared" si="9" ref="B99:B130">MID($A$1,$A99,1)</f>
        <v>Y</v>
      </c>
    </row>
    <row r="100" spans="1:2" ht="12.75">
      <c r="A100">
        <f t="shared" si="8"/>
        <v>98</v>
      </c>
      <c r="B100" t="str">
        <f t="shared" si="9"/>
        <v>S</v>
      </c>
    </row>
    <row r="101" spans="1:2" ht="12.75">
      <c r="A101">
        <f t="shared" si="8"/>
        <v>99</v>
      </c>
      <c r="B101" t="str">
        <f t="shared" si="9"/>
        <v>F</v>
      </c>
    </row>
    <row r="102" spans="1:2" ht="12.75">
      <c r="A102">
        <f t="shared" si="8"/>
        <v>100</v>
      </c>
      <c r="B102" t="str">
        <f t="shared" si="9"/>
        <v>T</v>
      </c>
    </row>
    <row r="103" spans="1:2" ht="12.75">
      <c r="A103">
        <f t="shared" si="8"/>
        <v>101</v>
      </c>
      <c r="B103" t="str">
        <f t="shared" si="9"/>
        <v>K</v>
      </c>
    </row>
    <row r="104" spans="1:2" ht="12.75">
      <c r="A104">
        <f t="shared" si="8"/>
        <v>102</v>
      </c>
      <c r="B104" t="str">
        <f t="shared" si="9"/>
        <v>Q</v>
      </c>
    </row>
    <row r="105" spans="1:2" ht="12.75">
      <c r="A105">
        <f>A104+1</f>
        <v>103</v>
      </c>
      <c r="B105" t="str">
        <f t="shared" si="9"/>
        <v>T</v>
      </c>
    </row>
    <row r="106" spans="1:2" ht="12.75">
      <c r="A106">
        <f>A105+1</f>
        <v>104</v>
      </c>
      <c r="B106" t="str">
        <f t="shared" si="9"/>
        <v>E</v>
      </c>
    </row>
    <row r="107" spans="1:2" ht="12.75">
      <c r="A107">
        <f aca="true" t="shared" si="10" ref="A107:A114">A106+1</f>
        <v>105</v>
      </c>
      <c r="B107" t="str">
        <f t="shared" si="9"/>
        <v>S</v>
      </c>
    </row>
    <row r="108" spans="1:2" ht="12.75">
      <c r="A108">
        <f t="shared" si="10"/>
        <v>106</v>
      </c>
      <c r="B108" t="str">
        <f t="shared" si="9"/>
        <v>Q</v>
      </c>
    </row>
    <row r="109" spans="1:2" ht="12.75">
      <c r="A109">
        <f t="shared" si="10"/>
        <v>107</v>
      </c>
      <c r="B109" t="str">
        <f t="shared" si="9"/>
        <v>I</v>
      </c>
    </row>
    <row r="110" spans="1:2" ht="12.75">
      <c r="A110">
        <f t="shared" si="10"/>
        <v>108</v>
      </c>
      <c r="B110" t="str">
        <f t="shared" si="9"/>
        <v>A</v>
      </c>
    </row>
    <row r="111" spans="1:2" ht="12.75">
      <c r="A111">
        <f t="shared" si="10"/>
        <v>109</v>
      </c>
      <c r="B111" t="str">
        <f t="shared" si="9"/>
        <v>V</v>
      </c>
    </row>
    <row r="112" spans="1:2" ht="12.75">
      <c r="A112">
        <f t="shared" si="10"/>
        <v>110</v>
      </c>
      <c r="B112" t="str">
        <f t="shared" si="9"/>
        <v>S</v>
      </c>
    </row>
    <row r="113" spans="1:2" ht="12.75">
      <c r="A113">
        <f t="shared" si="10"/>
        <v>111</v>
      </c>
      <c r="B113" t="str">
        <f t="shared" si="9"/>
        <v>G</v>
      </c>
    </row>
    <row r="114" spans="1:2" ht="12.75">
      <c r="A114">
        <f t="shared" si="10"/>
        <v>112</v>
      </c>
      <c r="B114" t="str">
        <f t="shared" si="9"/>
        <v>T</v>
      </c>
    </row>
    <row r="115" spans="1:2" ht="12.75">
      <c r="A115">
        <f>A114+1</f>
        <v>113</v>
      </c>
      <c r="B115" t="str">
        <f t="shared" si="9"/>
        <v>H</v>
      </c>
    </row>
    <row r="116" spans="1:2" ht="12.75">
      <c r="A116">
        <f>A115+1</f>
        <v>114</v>
      </c>
      <c r="B116" t="str">
        <f t="shared" si="9"/>
        <v>L</v>
      </c>
    </row>
    <row r="117" spans="1:2" ht="12.75">
      <c r="A117">
        <f aca="true" t="shared" si="11" ref="A117:A130">A116+1</f>
        <v>115</v>
      </c>
      <c r="B117" t="str">
        <f t="shared" si="9"/>
        <v>S</v>
      </c>
    </row>
    <row r="118" spans="1:2" ht="12.75">
      <c r="A118">
        <f t="shared" si="11"/>
        <v>116</v>
      </c>
      <c r="B118" t="str">
        <f t="shared" si="9"/>
        <v>D</v>
      </c>
    </row>
    <row r="119" spans="1:2" ht="12.75">
      <c r="A119">
        <f t="shared" si="11"/>
        <v>117</v>
      </c>
      <c r="B119" t="str">
        <f t="shared" si="9"/>
        <v>Q</v>
      </c>
    </row>
    <row r="120" spans="1:2" ht="12.75">
      <c r="A120">
        <f t="shared" si="11"/>
        <v>118</v>
      </c>
      <c r="B120" t="str">
        <f t="shared" si="9"/>
        <v>D</v>
      </c>
    </row>
    <row r="121" spans="1:2" ht="12.75">
      <c r="A121">
        <f t="shared" si="11"/>
        <v>119</v>
      </c>
      <c r="B121" t="str">
        <f t="shared" si="9"/>
        <v>H</v>
      </c>
    </row>
    <row r="122" spans="1:2" ht="12.75">
      <c r="A122">
        <f t="shared" si="11"/>
        <v>120</v>
      </c>
      <c r="B122" t="str">
        <f t="shared" si="9"/>
        <v>V</v>
      </c>
    </row>
    <row r="123" spans="1:2" ht="12.75">
      <c r="A123">
        <f t="shared" si="11"/>
        <v>121</v>
      </c>
      <c r="B123" t="str">
        <f t="shared" si="9"/>
        <v>L</v>
      </c>
    </row>
    <row r="124" spans="1:2" ht="12.75">
      <c r="A124">
        <f t="shared" si="11"/>
        <v>122</v>
      </c>
      <c r="B124" t="str">
        <f t="shared" si="9"/>
        <v>I</v>
      </c>
    </row>
    <row r="125" spans="1:2" ht="12.75">
      <c r="A125">
        <f t="shared" si="11"/>
        <v>123</v>
      </c>
      <c r="B125" t="str">
        <f t="shared" si="9"/>
        <v>I</v>
      </c>
    </row>
    <row r="126" spans="1:2" ht="12.75">
      <c r="A126">
        <f t="shared" si="11"/>
        <v>124</v>
      </c>
      <c r="B126" t="str">
        <f t="shared" si="9"/>
        <v>D</v>
      </c>
    </row>
    <row r="127" spans="1:2" ht="12.75">
      <c r="A127">
        <f t="shared" si="11"/>
        <v>125</v>
      </c>
      <c r="B127" t="str">
        <f t="shared" si="9"/>
        <v>D</v>
      </c>
    </row>
    <row r="128" spans="1:2" ht="12.75">
      <c r="A128">
        <f t="shared" si="11"/>
        <v>126</v>
      </c>
      <c r="B128" t="str">
        <f t="shared" si="9"/>
        <v>F</v>
      </c>
    </row>
    <row r="129" spans="1:2" ht="12.75">
      <c r="A129">
        <f t="shared" si="11"/>
        <v>127</v>
      </c>
      <c r="B129" t="str">
        <f t="shared" si="9"/>
        <v>L</v>
      </c>
    </row>
    <row r="130" spans="1:2" ht="12.75">
      <c r="A130">
        <f t="shared" si="11"/>
        <v>128</v>
      </c>
      <c r="B130" t="str">
        <f t="shared" si="9"/>
        <v>A</v>
      </c>
    </row>
    <row r="131" spans="1:2" ht="12.75">
      <c r="A131">
        <f>A130+1</f>
        <v>129</v>
      </c>
      <c r="B131" t="str">
        <f aca="true" t="shared" si="12" ref="B131:B162">MID($A$1,$A131,1)</f>
        <v>N</v>
      </c>
    </row>
    <row r="132" spans="1:2" ht="12.75">
      <c r="A132">
        <f>A131+1</f>
        <v>130</v>
      </c>
      <c r="B132" t="str">
        <f t="shared" si="12"/>
        <v>G</v>
      </c>
    </row>
    <row r="133" spans="1:2" ht="12.75">
      <c r="A133">
        <f aca="true" t="shared" si="13" ref="A133:A145">A132+1</f>
        <v>131</v>
      </c>
      <c r="B133" t="str">
        <f t="shared" si="12"/>
        <v>Q</v>
      </c>
    </row>
    <row r="134" spans="1:2" ht="12.75">
      <c r="A134">
        <f t="shared" si="13"/>
        <v>132</v>
      </c>
      <c r="B134" t="str">
        <f t="shared" si="12"/>
        <v>A</v>
      </c>
    </row>
    <row r="135" spans="1:2" ht="12.75">
      <c r="A135">
        <f t="shared" si="13"/>
        <v>133</v>
      </c>
      <c r="B135" t="str">
        <f t="shared" si="12"/>
        <v>A</v>
      </c>
    </row>
    <row r="136" spans="1:2" ht="12.75">
      <c r="A136">
        <f t="shared" si="13"/>
        <v>134</v>
      </c>
      <c r="B136" t="str">
        <f t="shared" si="12"/>
        <v>H</v>
      </c>
    </row>
    <row r="137" spans="1:2" ht="12.75">
      <c r="A137">
        <f t="shared" si="13"/>
        <v>135</v>
      </c>
      <c r="B137" t="str">
        <f t="shared" si="12"/>
        <v>G</v>
      </c>
    </row>
    <row r="138" spans="1:2" ht="12.75">
      <c r="A138">
        <f t="shared" si="13"/>
        <v>136</v>
      </c>
      <c r="B138" t="str">
        <f t="shared" si="12"/>
        <v>L</v>
      </c>
    </row>
    <row r="139" spans="1:2" ht="12.75">
      <c r="A139">
        <f t="shared" si="13"/>
        <v>137</v>
      </c>
      <c r="B139" t="str">
        <f t="shared" si="12"/>
        <v>V</v>
      </c>
    </row>
    <row r="140" spans="1:2" ht="12.75">
      <c r="A140">
        <f t="shared" si="13"/>
        <v>138</v>
      </c>
      <c r="B140" t="str">
        <f t="shared" si="12"/>
        <v>S</v>
      </c>
    </row>
    <row r="141" spans="1:2" ht="12.75">
      <c r="A141">
        <f t="shared" si="13"/>
        <v>139</v>
      </c>
      <c r="B141" t="str">
        <f t="shared" si="12"/>
        <v>I</v>
      </c>
    </row>
    <row r="142" spans="1:2" ht="12.75">
      <c r="A142">
        <f t="shared" si="13"/>
        <v>140</v>
      </c>
      <c r="B142" t="str">
        <f t="shared" si="12"/>
        <v>V</v>
      </c>
    </row>
    <row r="143" spans="1:2" ht="12.75">
      <c r="A143">
        <f t="shared" si="13"/>
        <v>141</v>
      </c>
      <c r="B143" t="str">
        <f t="shared" si="12"/>
        <v>K</v>
      </c>
    </row>
    <row r="144" spans="1:2" ht="12.75">
      <c r="A144">
        <f t="shared" si="13"/>
        <v>142</v>
      </c>
      <c r="B144" t="str">
        <f t="shared" si="12"/>
        <v>Q</v>
      </c>
    </row>
    <row r="145" spans="1:2" ht="12.75">
      <c r="A145">
        <f t="shared" si="13"/>
        <v>143</v>
      </c>
      <c r="B145" t="str">
        <f t="shared" si="12"/>
        <v>A</v>
      </c>
    </row>
    <row r="146" spans="1:2" ht="12.75">
      <c r="A146">
        <f>A145+1</f>
        <v>144</v>
      </c>
      <c r="B146" t="str">
        <f t="shared" si="12"/>
        <v>G</v>
      </c>
    </row>
    <row r="147" spans="1:2" ht="12.75">
      <c r="A147">
        <f>A146+1</f>
        <v>145</v>
      </c>
      <c r="B147" t="str">
        <f t="shared" si="12"/>
        <v>A</v>
      </c>
    </row>
    <row r="148" spans="1:2" ht="12.75">
      <c r="A148">
        <f aca="true" t="shared" si="14" ref="A148:A162">A147+1</f>
        <v>146</v>
      </c>
      <c r="B148" t="str">
        <f t="shared" si="12"/>
        <v>S</v>
      </c>
    </row>
    <row r="149" spans="1:2" ht="12.75">
      <c r="A149">
        <f t="shared" si="14"/>
        <v>147</v>
      </c>
      <c r="B149" t="str">
        <f t="shared" si="12"/>
        <v>I</v>
      </c>
    </row>
    <row r="150" spans="1:2" ht="12.75">
      <c r="A150">
        <f t="shared" si="14"/>
        <v>148</v>
      </c>
      <c r="B150" t="str">
        <f t="shared" si="12"/>
        <v>A</v>
      </c>
    </row>
    <row r="151" spans="1:2" ht="12.75">
      <c r="A151">
        <f t="shared" si="14"/>
        <v>149</v>
      </c>
      <c r="B151" t="str">
        <f t="shared" si="12"/>
        <v>G</v>
      </c>
    </row>
    <row r="152" spans="1:2" ht="12.75">
      <c r="A152">
        <f t="shared" si="14"/>
        <v>150</v>
      </c>
      <c r="B152" t="str">
        <f t="shared" si="12"/>
        <v>I</v>
      </c>
    </row>
    <row r="153" spans="1:2" ht="12.75">
      <c r="A153">
        <f t="shared" si="14"/>
        <v>151</v>
      </c>
      <c r="B153" t="str">
        <f t="shared" si="12"/>
        <v>G</v>
      </c>
    </row>
    <row r="154" spans="1:2" ht="12.75">
      <c r="A154">
        <f t="shared" si="14"/>
        <v>152</v>
      </c>
      <c r="B154" t="str">
        <f t="shared" si="12"/>
        <v>I</v>
      </c>
    </row>
    <row r="155" spans="1:2" ht="12.75">
      <c r="A155">
        <f t="shared" si="14"/>
        <v>153</v>
      </c>
      <c r="B155" t="str">
        <f t="shared" si="12"/>
        <v>V</v>
      </c>
    </row>
    <row r="156" spans="1:2" ht="12.75">
      <c r="A156">
        <f t="shared" si="14"/>
        <v>154</v>
      </c>
      <c r="B156" t="str">
        <f t="shared" si="12"/>
        <v>I</v>
      </c>
    </row>
    <row r="157" spans="1:2" ht="12.75">
      <c r="A157">
        <f t="shared" si="14"/>
        <v>155</v>
      </c>
      <c r="B157" t="str">
        <f t="shared" si="12"/>
        <v>E</v>
      </c>
    </row>
    <row r="158" spans="1:2" ht="12.75">
      <c r="A158">
        <f t="shared" si="14"/>
        <v>156</v>
      </c>
      <c r="B158" t="str">
        <f t="shared" si="12"/>
        <v>K</v>
      </c>
    </row>
    <row r="159" spans="1:2" ht="12.75">
      <c r="A159">
        <f t="shared" si="14"/>
        <v>157</v>
      </c>
      <c r="B159" t="str">
        <f t="shared" si="12"/>
        <v>S</v>
      </c>
    </row>
    <row r="160" spans="1:2" ht="12.75">
      <c r="A160">
        <f t="shared" si="14"/>
        <v>158</v>
      </c>
      <c r="B160" t="str">
        <f t="shared" si="12"/>
        <v>F</v>
      </c>
    </row>
    <row r="161" spans="1:2" ht="12.75">
      <c r="A161">
        <f t="shared" si="14"/>
        <v>159</v>
      </c>
      <c r="B161" t="str">
        <f t="shared" si="12"/>
        <v>Q</v>
      </c>
    </row>
    <row r="162" spans="1:2" ht="12.75">
      <c r="A162">
        <f t="shared" si="14"/>
        <v>160</v>
      </c>
      <c r="B162" t="str">
        <f t="shared" si="12"/>
        <v>P</v>
      </c>
    </row>
    <row r="163" spans="1:2" ht="12.75">
      <c r="A163">
        <f>A162+1</f>
        <v>161</v>
      </c>
      <c r="B163" t="str">
        <f aca="true" t="shared" si="15" ref="B163:B196">MID($A$1,$A163,1)</f>
        <v>G</v>
      </c>
    </row>
    <row r="164" spans="1:2" ht="12.75">
      <c r="A164">
        <f>A163+1</f>
        <v>162</v>
      </c>
      <c r="B164" t="str">
        <f t="shared" si="15"/>
        <v>R</v>
      </c>
    </row>
    <row r="165" spans="1:2" ht="12.75">
      <c r="A165">
        <f aca="true" t="shared" si="16" ref="A165:A188">A164+1</f>
        <v>163</v>
      </c>
      <c r="B165" t="str">
        <f t="shared" si="15"/>
        <v>D</v>
      </c>
    </row>
    <row r="166" spans="1:2" ht="12.75">
      <c r="A166">
        <f t="shared" si="16"/>
        <v>164</v>
      </c>
      <c r="B166" t="str">
        <f t="shared" si="15"/>
        <v>E</v>
      </c>
    </row>
    <row r="167" spans="1:2" ht="12.75">
      <c r="A167">
        <f t="shared" si="16"/>
        <v>165</v>
      </c>
      <c r="B167" t="str">
        <f t="shared" si="15"/>
        <v>L</v>
      </c>
    </row>
    <row r="168" spans="1:2" ht="12.75">
      <c r="A168">
        <f t="shared" si="16"/>
        <v>166</v>
      </c>
      <c r="B168" t="str">
        <f t="shared" si="15"/>
        <v>V</v>
      </c>
    </row>
    <row r="169" spans="1:2" ht="12.75">
      <c r="A169">
        <f t="shared" si="16"/>
        <v>167</v>
      </c>
      <c r="B169" t="str">
        <f t="shared" si="15"/>
        <v>K</v>
      </c>
    </row>
    <row r="170" spans="1:2" ht="12.75">
      <c r="A170">
        <f t="shared" si="16"/>
        <v>168</v>
      </c>
      <c r="B170" t="str">
        <f t="shared" si="15"/>
        <v>L</v>
      </c>
    </row>
    <row r="171" spans="1:2" ht="12.75">
      <c r="A171">
        <f t="shared" si="16"/>
        <v>169</v>
      </c>
      <c r="B171" t="str">
        <f t="shared" si="15"/>
        <v>G</v>
      </c>
    </row>
    <row r="172" spans="1:2" ht="12.75">
      <c r="A172">
        <f t="shared" si="16"/>
        <v>170</v>
      </c>
      <c r="B172" t="str">
        <f t="shared" si="15"/>
        <v>Y</v>
      </c>
    </row>
    <row r="173" spans="1:2" ht="12.75">
      <c r="A173">
        <f t="shared" si="16"/>
        <v>171</v>
      </c>
      <c r="B173" t="str">
        <f t="shared" si="15"/>
        <v>R</v>
      </c>
    </row>
    <row r="174" spans="1:2" ht="12.75">
      <c r="A174">
        <f t="shared" si="16"/>
        <v>172</v>
      </c>
      <c r="B174" t="str">
        <f t="shared" si="15"/>
        <v>V</v>
      </c>
    </row>
    <row r="175" spans="1:2" ht="12.75">
      <c r="A175">
        <f t="shared" si="16"/>
        <v>173</v>
      </c>
      <c r="B175" t="str">
        <f t="shared" si="15"/>
        <v>E</v>
      </c>
    </row>
    <row r="176" spans="1:2" ht="12.75">
      <c r="A176">
        <f t="shared" si="16"/>
        <v>174</v>
      </c>
      <c r="B176" t="str">
        <f t="shared" si="15"/>
        <v>S</v>
      </c>
    </row>
    <row r="177" spans="1:2" ht="12.75">
      <c r="A177">
        <f t="shared" si="16"/>
        <v>175</v>
      </c>
      <c r="B177" t="str">
        <f t="shared" si="15"/>
        <v>L</v>
      </c>
    </row>
    <row r="178" spans="1:2" ht="12.75">
      <c r="A178">
        <f t="shared" si="16"/>
        <v>176</v>
      </c>
      <c r="B178" t="str">
        <f t="shared" si="15"/>
        <v>A</v>
      </c>
    </row>
    <row r="179" spans="1:2" ht="12.75">
      <c r="A179">
        <f t="shared" si="16"/>
        <v>177</v>
      </c>
      <c r="B179" t="str">
        <f t="shared" si="15"/>
        <v>R</v>
      </c>
    </row>
    <row r="180" spans="1:2" ht="12.75">
      <c r="A180">
        <f t="shared" si="16"/>
        <v>178</v>
      </c>
      <c r="B180" t="str">
        <f t="shared" si="15"/>
        <v>I</v>
      </c>
    </row>
    <row r="181" spans="1:2" ht="12.75">
      <c r="A181">
        <f t="shared" si="16"/>
        <v>179</v>
      </c>
      <c r="B181" t="str">
        <f t="shared" si="15"/>
        <v>Q</v>
      </c>
    </row>
    <row r="182" spans="1:2" ht="12.75">
      <c r="A182">
        <f t="shared" si="16"/>
        <v>180</v>
      </c>
      <c r="B182" t="str">
        <f t="shared" si="15"/>
        <v>S</v>
      </c>
    </row>
    <row r="183" spans="1:2" ht="12.75">
      <c r="A183">
        <f t="shared" si="16"/>
        <v>181</v>
      </c>
      <c r="B183" t="str">
        <f t="shared" si="15"/>
        <v>L</v>
      </c>
    </row>
    <row r="184" spans="1:2" ht="12.75">
      <c r="A184">
        <f t="shared" si="16"/>
        <v>182</v>
      </c>
      <c r="B184" t="str">
        <f t="shared" si="15"/>
        <v>E</v>
      </c>
    </row>
    <row r="185" spans="1:2" ht="12.75">
      <c r="A185">
        <f t="shared" si="16"/>
        <v>183</v>
      </c>
      <c r="B185" t="str">
        <f t="shared" si="15"/>
        <v>E</v>
      </c>
    </row>
    <row r="186" spans="1:2" ht="12.75">
      <c r="A186">
        <f t="shared" si="16"/>
        <v>184</v>
      </c>
      <c r="B186" t="str">
        <f t="shared" si="15"/>
        <v>G</v>
      </c>
    </row>
    <row r="187" spans="1:2" ht="12.75">
      <c r="A187">
        <f t="shared" si="16"/>
        <v>185</v>
      </c>
      <c r="B187" t="str">
        <f t="shared" si="15"/>
        <v>K</v>
      </c>
    </row>
    <row r="188" spans="1:2" ht="12.75">
      <c r="A188">
        <f t="shared" si="16"/>
        <v>186</v>
      </c>
      <c r="B188" t="str">
        <f t="shared" si="15"/>
        <v>V</v>
      </c>
    </row>
    <row r="189" spans="1:2" ht="12.75">
      <c r="A189">
        <f>A188+1</f>
        <v>187</v>
      </c>
      <c r="B189" t="str">
        <f t="shared" si="15"/>
        <v>S</v>
      </c>
    </row>
    <row r="190" spans="1:2" ht="12.75">
      <c r="A190">
        <f>A189+1</f>
        <v>188</v>
      </c>
      <c r="B190" t="str">
        <f t="shared" si="15"/>
        <v>F</v>
      </c>
    </row>
    <row r="191" spans="1:2" ht="12.75">
      <c r="A191">
        <f aca="true" t="shared" si="17" ref="A191:A196">A190+1</f>
        <v>189</v>
      </c>
      <c r="B191" t="str">
        <f t="shared" si="15"/>
        <v>V</v>
      </c>
    </row>
    <row r="192" spans="1:2" ht="12.75">
      <c r="A192">
        <f t="shared" si="17"/>
        <v>190</v>
      </c>
      <c r="B192" t="str">
        <f t="shared" si="15"/>
        <v>Q</v>
      </c>
    </row>
    <row r="193" spans="1:2" ht="12.75">
      <c r="A193">
        <f t="shared" si="17"/>
        <v>191</v>
      </c>
      <c r="B193" t="str">
        <f t="shared" si="15"/>
        <v>E</v>
      </c>
    </row>
    <row r="194" spans="1:2" ht="12.75">
      <c r="A194">
        <f t="shared" si="17"/>
        <v>192</v>
      </c>
      <c r="B194" t="str">
        <f t="shared" si="15"/>
        <v>V</v>
      </c>
    </row>
    <row r="195" spans="1:2" ht="12.75">
      <c r="A195">
        <f t="shared" si="17"/>
        <v>193</v>
      </c>
      <c r="B195" t="str">
        <f t="shared" si="15"/>
        <v>H</v>
      </c>
    </row>
    <row r="196" spans="1:2" ht="12.75">
      <c r="A196">
        <f t="shared" si="17"/>
        <v>194</v>
      </c>
      <c r="B196" t="str">
        <f t="shared" si="15"/>
        <v>S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6384" width="9.125" style="15" customWidth="1"/>
  </cols>
  <sheetData>
    <row r="1" spans="1:12" ht="12.75">
      <c r="A1" t="s">
        <v>2</v>
      </c>
      <c r="B1" t="s">
        <v>1</v>
      </c>
      <c r="C1" s="16">
        <v>0.62</v>
      </c>
      <c r="D1" t="s">
        <v>2</v>
      </c>
      <c r="E1" t="s">
        <v>1</v>
      </c>
      <c r="F1" s="16">
        <v>0.67</v>
      </c>
      <c r="G1" t="s">
        <v>2</v>
      </c>
      <c r="H1" t="s">
        <v>1</v>
      </c>
      <c r="I1" s="16">
        <v>1.8</v>
      </c>
      <c r="J1"/>
      <c r="K1" t="s">
        <v>2</v>
      </c>
      <c r="L1">
        <f>IF(AND(C1&gt;0,F1&gt;0,I1&gt;0),1,IF(AND(C1&lt;0,F1&lt;0,I1&lt;0),2,3))</f>
        <v>1</v>
      </c>
    </row>
    <row r="2" spans="1:12" ht="12.75">
      <c r="A2" t="s">
        <v>18</v>
      </c>
      <c r="B2" t="s">
        <v>17</v>
      </c>
      <c r="C2" s="16">
        <v>0.29</v>
      </c>
      <c r="D2" t="s">
        <v>18</v>
      </c>
      <c r="E2" t="s">
        <v>17</v>
      </c>
      <c r="F2" s="16">
        <v>1.48</v>
      </c>
      <c r="G2" t="s">
        <v>18</v>
      </c>
      <c r="H2" t="s">
        <v>17</v>
      </c>
      <c r="I2" s="16">
        <v>2.5</v>
      </c>
      <c r="J2"/>
      <c r="K2" t="s">
        <v>18</v>
      </c>
      <c r="L2">
        <f aca="true" t="shared" si="0" ref="L2:L20">IF(AND(C2&gt;0,F2&gt;0,I2&gt;0),1,IF(AND(C2&lt;0,F2&lt;0,I2&lt;0),2,3))</f>
        <v>1</v>
      </c>
    </row>
    <row r="3" spans="1:12" ht="12.75">
      <c r="A3" t="s">
        <v>14</v>
      </c>
      <c r="B3" t="s">
        <v>13</v>
      </c>
      <c r="C3" s="17">
        <v>-0.9</v>
      </c>
      <c r="D3" t="s">
        <v>14</v>
      </c>
      <c r="E3" t="s">
        <v>13</v>
      </c>
      <c r="F3" s="17">
        <v>-1.57</v>
      </c>
      <c r="G3" t="s">
        <v>14</v>
      </c>
      <c r="H3" t="s">
        <v>13</v>
      </c>
      <c r="I3" s="17">
        <v>-3.5</v>
      </c>
      <c r="J3"/>
      <c r="K3" t="s">
        <v>14</v>
      </c>
      <c r="L3">
        <f t="shared" si="0"/>
        <v>2</v>
      </c>
    </row>
    <row r="4" spans="1:12" ht="12.75">
      <c r="A4" t="s">
        <v>26</v>
      </c>
      <c r="B4" t="s">
        <v>25</v>
      </c>
      <c r="C4" s="17">
        <v>-0.74</v>
      </c>
      <c r="D4" t="s">
        <v>26</v>
      </c>
      <c r="E4" t="s">
        <v>25</v>
      </c>
      <c r="F4" s="17">
        <v>-1.78</v>
      </c>
      <c r="G4" t="s">
        <v>26</v>
      </c>
      <c r="H4" t="s">
        <v>25</v>
      </c>
      <c r="I4" s="17">
        <v>-3.5</v>
      </c>
      <c r="J4"/>
      <c r="K4" t="s">
        <v>26</v>
      </c>
      <c r="L4">
        <f t="shared" si="0"/>
        <v>2</v>
      </c>
    </row>
    <row r="5" spans="1:14" ht="12.75">
      <c r="A5" t="s">
        <v>54</v>
      </c>
      <c r="B5" t="s">
        <v>53</v>
      </c>
      <c r="C5" s="16">
        <v>1.19</v>
      </c>
      <c r="D5" t="s">
        <v>54</v>
      </c>
      <c r="E5" t="s">
        <v>53</v>
      </c>
      <c r="F5" s="16">
        <v>3.02</v>
      </c>
      <c r="G5" t="s">
        <v>54</v>
      </c>
      <c r="H5" t="s">
        <v>53</v>
      </c>
      <c r="I5" s="16">
        <v>2.8</v>
      </c>
      <c r="J5"/>
      <c r="K5" t="s">
        <v>54</v>
      </c>
      <c r="L5">
        <f t="shared" si="0"/>
        <v>1</v>
      </c>
      <c r="M5" s="19"/>
      <c r="N5" s="19"/>
    </row>
    <row r="6" spans="1:14" ht="12.75">
      <c r="A6" t="s">
        <v>30</v>
      </c>
      <c r="B6" t="s">
        <v>29</v>
      </c>
      <c r="C6" s="16">
        <v>0.48</v>
      </c>
      <c r="D6" t="s">
        <v>30</v>
      </c>
      <c r="E6" t="s">
        <v>29</v>
      </c>
      <c r="F6" s="18">
        <v>0</v>
      </c>
      <c r="G6" t="s">
        <v>30</v>
      </c>
      <c r="H6" t="s">
        <v>29</v>
      </c>
      <c r="I6" s="18">
        <v>-0.4</v>
      </c>
      <c r="J6"/>
      <c r="K6" t="s">
        <v>30</v>
      </c>
      <c r="L6">
        <f t="shared" si="0"/>
        <v>3</v>
      </c>
      <c r="M6" s="19"/>
      <c r="N6" s="19"/>
    </row>
    <row r="7" spans="1:14" ht="12.75">
      <c r="A7" t="s">
        <v>34</v>
      </c>
      <c r="B7" t="s">
        <v>33</v>
      </c>
      <c r="C7" s="17">
        <v>-0.4</v>
      </c>
      <c r="D7" t="s">
        <v>34</v>
      </c>
      <c r="E7" t="s">
        <v>33</v>
      </c>
      <c r="F7" s="17">
        <v>-1.09</v>
      </c>
      <c r="G7" t="s">
        <v>34</v>
      </c>
      <c r="H7" t="s">
        <v>33</v>
      </c>
      <c r="I7" s="17">
        <v>-3.2</v>
      </c>
      <c r="J7"/>
      <c r="K7" t="s">
        <v>34</v>
      </c>
      <c r="L7">
        <f t="shared" si="0"/>
        <v>2</v>
      </c>
      <c r="M7" s="19"/>
      <c r="N7" s="19"/>
    </row>
    <row r="8" spans="1:14" ht="12.75">
      <c r="A8" t="s">
        <v>38</v>
      </c>
      <c r="B8" t="s">
        <v>37</v>
      </c>
      <c r="C8" s="16">
        <v>1.38</v>
      </c>
      <c r="D8" t="s">
        <v>38</v>
      </c>
      <c r="E8" t="s">
        <v>37</v>
      </c>
      <c r="F8" s="16">
        <v>3.02</v>
      </c>
      <c r="G8" t="s">
        <v>38</v>
      </c>
      <c r="H8" t="s">
        <v>37</v>
      </c>
      <c r="I8" s="16">
        <v>4.5</v>
      </c>
      <c r="J8"/>
      <c r="K8" t="s">
        <v>38</v>
      </c>
      <c r="L8">
        <f t="shared" si="0"/>
        <v>1</v>
      </c>
      <c r="M8" s="19"/>
      <c r="N8" s="19"/>
    </row>
    <row r="9" spans="1:14" ht="12.75">
      <c r="A9" t="s">
        <v>46</v>
      </c>
      <c r="B9" t="s">
        <v>45</v>
      </c>
      <c r="C9" s="17">
        <v>-1.5</v>
      </c>
      <c r="D9" t="s">
        <v>46</v>
      </c>
      <c r="E9" t="s">
        <v>45</v>
      </c>
      <c r="F9" s="17">
        <v>-2.46</v>
      </c>
      <c r="G9" t="s">
        <v>46</v>
      </c>
      <c r="H9" t="s">
        <v>45</v>
      </c>
      <c r="I9" s="17">
        <v>-3.9</v>
      </c>
      <c r="J9"/>
      <c r="K9" t="s">
        <v>46</v>
      </c>
      <c r="L9">
        <f t="shared" si="0"/>
        <v>2</v>
      </c>
      <c r="M9" s="19"/>
      <c r="N9" s="19"/>
    </row>
    <row r="10" spans="1:14" ht="12.75">
      <c r="A10" t="s">
        <v>42</v>
      </c>
      <c r="B10" t="s">
        <v>41</v>
      </c>
      <c r="C10" s="16">
        <v>1.06</v>
      </c>
      <c r="D10" t="s">
        <v>42</v>
      </c>
      <c r="E10" t="s">
        <v>41</v>
      </c>
      <c r="F10" s="16">
        <v>3.02</v>
      </c>
      <c r="G10" t="s">
        <v>42</v>
      </c>
      <c r="H10" t="s">
        <v>41</v>
      </c>
      <c r="I10" s="16">
        <v>3.8</v>
      </c>
      <c r="J10"/>
      <c r="K10" t="s">
        <v>42</v>
      </c>
      <c r="L10">
        <f t="shared" si="0"/>
        <v>1</v>
      </c>
      <c r="M10" s="19"/>
      <c r="N10" s="19"/>
    </row>
    <row r="11" spans="1:14" ht="12.75">
      <c r="A11" t="s">
        <v>50</v>
      </c>
      <c r="B11" t="s">
        <v>49</v>
      </c>
      <c r="C11" s="16">
        <v>0.64</v>
      </c>
      <c r="D11" t="s">
        <v>50</v>
      </c>
      <c r="E11" t="s">
        <v>49</v>
      </c>
      <c r="F11" s="16">
        <v>1.67</v>
      </c>
      <c r="G11" t="s">
        <v>50</v>
      </c>
      <c r="H11" t="s">
        <v>49</v>
      </c>
      <c r="I11" s="16">
        <v>1.9</v>
      </c>
      <c r="J11"/>
      <c r="K11" t="s">
        <v>50</v>
      </c>
      <c r="L11">
        <f t="shared" si="0"/>
        <v>1</v>
      </c>
      <c r="M11" s="19"/>
      <c r="N11" s="19"/>
    </row>
    <row r="12" spans="1:14" ht="12.75">
      <c r="A12" t="s">
        <v>10</v>
      </c>
      <c r="B12" t="s">
        <v>9</v>
      </c>
      <c r="C12" s="17">
        <v>-0.78</v>
      </c>
      <c r="D12" t="s">
        <v>10</v>
      </c>
      <c r="E12" t="s">
        <v>9</v>
      </c>
      <c r="F12" s="17">
        <v>-2.27</v>
      </c>
      <c r="G12" t="s">
        <v>10</v>
      </c>
      <c r="H12" t="s">
        <v>9</v>
      </c>
      <c r="I12" s="17">
        <v>-3.5</v>
      </c>
      <c r="J12"/>
      <c r="K12" t="s">
        <v>10</v>
      </c>
      <c r="L12">
        <f t="shared" si="0"/>
        <v>2</v>
      </c>
      <c r="M12" s="19"/>
      <c r="N12" s="19"/>
    </row>
    <row r="13" spans="1:14" ht="12.75">
      <c r="A13" t="s">
        <v>58</v>
      </c>
      <c r="B13" t="s">
        <v>57</v>
      </c>
      <c r="C13" s="16">
        <v>0.12</v>
      </c>
      <c r="D13" t="s">
        <v>58</v>
      </c>
      <c r="E13" t="s">
        <v>57</v>
      </c>
      <c r="F13" s="16">
        <v>1.75</v>
      </c>
      <c r="G13" t="s">
        <v>58</v>
      </c>
      <c r="H13" t="s">
        <v>57</v>
      </c>
      <c r="I13" s="17">
        <v>-1.6</v>
      </c>
      <c r="J13"/>
      <c r="K13" t="s">
        <v>58</v>
      </c>
      <c r="L13">
        <f t="shared" si="0"/>
        <v>3</v>
      </c>
      <c r="M13" s="19"/>
      <c r="N13" s="19"/>
    </row>
    <row r="14" spans="1:14" ht="12.75">
      <c r="A14" t="s">
        <v>22</v>
      </c>
      <c r="B14" t="s">
        <v>21</v>
      </c>
      <c r="C14" s="17">
        <v>-0.85</v>
      </c>
      <c r="D14" t="s">
        <v>22</v>
      </c>
      <c r="E14" t="s">
        <v>21</v>
      </c>
      <c r="F14" s="17">
        <v>-2.12</v>
      </c>
      <c r="G14" t="s">
        <v>22</v>
      </c>
      <c r="H14" t="s">
        <v>21</v>
      </c>
      <c r="I14" s="17">
        <v>-3.5</v>
      </c>
      <c r="J14"/>
      <c r="K14" t="s">
        <v>22</v>
      </c>
      <c r="L14">
        <f t="shared" si="0"/>
        <v>2</v>
      </c>
      <c r="M14" s="19"/>
      <c r="N14" s="19"/>
    </row>
    <row r="15" spans="1:14" ht="12.75">
      <c r="A15" t="s">
        <v>6</v>
      </c>
      <c r="B15" t="s">
        <v>5</v>
      </c>
      <c r="C15" s="17">
        <v>-2.53</v>
      </c>
      <c r="D15" t="s">
        <v>6</v>
      </c>
      <c r="E15" t="s">
        <v>5</v>
      </c>
      <c r="F15" s="17">
        <v>-3.8</v>
      </c>
      <c r="G15" t="s">
        <v>6</v>
      </c>
      <c r="H15" t="s">
        <v>5</v>
      </c>
      <c r="I15" s="17">
        <v>-4.5</v>
      </c>
      <c r="J15"/>
      <c r="K15" t="s">
        <v>6</v>
      </c>
      <c r="L15">
        <f t="shared" si="0"/>
        <v>2</v>
      </c>
      <c r="M15" s="19"/>
      <c r="N15" s="19"/>
    </row>
    <row r="16" spans="1:14" ht="12.75">
      <c r="A16" t="s">
        <v>62</v>
      </c>
      <c r="B16" t="s">
        <v>61</v>
      </c>
      <c r="C16" s="17">
        <v>-0.18</v>
      </c>
      <c r="D16" t="s">
        <v>62</v>
      </c>
      <c r="E16" t="s">
        <v>61</v>
      </c>
      <c r="F16" s="17">
        <v>-0.1</v>
      </c>
      <c r="G16" t="s">
        <v>62</v>
      </c>
      <c r="H16" t="s">
        <v>61</v>
      </c>
      <c r="I16" s="17">
        <v>-0.8</v>
      </c>
      <c r="J16"/>
      <c r="K16" t="s">
        <v>62</v>
      </c>
      <c r="L16">
        <f t="shared" si="0"/>
        <v>2</v>
      </c>
      <c r="M16" s="19"/>
      <c r="N16" s="19"/>
    </row>
    <row r="17" spans="1:14" ht="12.75">
      <c r="A17" t="s">
        <v>66</v>
      </c>
      <c r="B17" t="s">
        <v>65</v>
      </c>
      <c r="C17" s="18">
        <v>-0.05</v>
      </c>
      <c r="D17" t="s">
        <v>66</v>
      </c>
      <c r="E17" t="s">
        <v>65</v>
      </c>
      <c r="F17" s="16">
        <v>0.42</v>
      </c>
      <c r="G17" t="s">
        <v>66</v>
      </c>
      <c r="H17" t="s">
        <v>65</v>
      </c>
      <c r="I17" s="17">
        <v>-0.7</v>
      </c>
      <c r="J17"/>
      <c r="K17" t="s">
        <v>66</v>
      </c>
      <c r="L17">
        <f t="shared" si="0"/>
        <v>3</v>
      </c>
      <c r="M17" s="19"/>
      <c r="N17" s="19"/>
    </row>
    <row r="18" spans="1:14" ht="12.75">
      <c r="A18" t="s">
        <v>78</v>
      </c>
      <c r="B18" t="s">
        <v>77</v>
      </c>
      <c r="C18" s="16">
        <v>1.08</v>
      </c>
      <c r="D18" t="s">
        <v>78</v>
      </c>
      <c r="E18" t="s">
        <v>77</v>
      </c>
      <c r="F18" s="16">
        <v>2.18</v>
      </c>
      <c r="G18" t="s">
        <v>78</v>
      </c>
      <c r="H18" t="s">
        <v>77</v>
      </c>
      <c r="I18" s="16">
        <v>4.2</v>
      </c>
      <c r="J18"/>
      <c r="K18" t="s">
        <v>78</v>
      </c>
      <c r="L18">
        <f t="shared" si="0"/>
        <v>1</v>
      </c>
      <c r="M18" s="19"/>
      <c r="N18" s="19"/>
    </row>
    <row r="19" spans="1:14" ht="12.75">
      <c r="A19" t="s">
        <v>70</v>
      </c>
      <c r="B19" t="s">
        <v>69</v>
      </c>
      <c r="C19" s="16">
        <v>0.81</v>
      </c>
      <c r="D19" t="s">
        <v>70</v>
      </c>
      <c r="E19" t="s">
        <v>69</v>
      </c>
      <c r="F19" s="16">
        <v>2.86</v>
      </c>
      <c r="G19" t="s">
        <v>70</v>
      </c>
      <c r="H19" t="s">
        <v>69</v>
      </c>
      <c r="I19" s="17">
        <v>-0.9</v>
      </c>
      <c r="J19"/>
      <c r="K19" t="s">
        <v>70</v>
      </c>
      <c r="L19">
        <f t="shared" si="0"/>
        <v>3</v>
      </c>
      <c r="M19" s="19"/>
      <c r="N19" s="19"/>
    </row>
    <row r="20" spans="1:14" ht="12.75">
      <c r="A20" t="s">
        <v>74</v>
      </c>
      <c r="B20" t="s">
        <v>73</v>
      </c>
      <c r="C20" s="16">
        <v>0.26</v>
      </c>
      <c r="D20" t="s">
        <v>74</v>
      </c>
      <c r="E20" t="s">
        <v>73</v>
      </c>
      <c r="F20" s="17">
        <v>-0.98</v>
      </c>
      <c r="G20" t="s">
        <v>74</v>
      </c>
      <c r="H20" t="s">
        <v>73</v>
      </c>
      <c r="I20" s="17">
        <v>-1.3</v>
      </c>
      <c r="J20"/>
      <c r="K20" t="s">
        <v>74</v>
      </c>
      <c r="L20">
        <f t="shared" si="0"/>
        <v>3</v>
      </c>
      <c r="M20" s="19"/>
      <c r="N20" s="19"/>
    </row>
    <row r="21" spans="1:14" ht="12.75">
      <c r="A21"/>
      <c r="B21" t="s">
        <v>87</v>
      </c>
      <c r="C21"/>
      <c r="D21"/>
      <c r="E21"/>
      <c r="F21"/>
      <c r="G21"/>
      <c r="H21"/>
      <c r="I21"/>
      <c r="J21"/>
      <c r="K21"/>
      <c r="L21"/>
      <c r="M21" s="19"/>
      <c r="N21" s="19"/>
    </row>
    <row r="22" spans="1:14" ht="12.75">
      <c r="A22" t="s">
        <v>88</v>
      </c>
      <c r="B22"/>
      <c r="C22"/>
      <c r="D22"/>
      <c r="E22"/>
      <c r="F22"/>
      <c r="G22"/>
      <c r="H22"/>
      <c r="I22"/>
      <c r="J22"/>
      <c r="K22"/>
      <c r="L22"/>
      <c r="M22" s="19"/>
      <c r="N22" s="19"/>
    </row>
    <row r="23" spans="1:14" ht="12.75">
      <c r="A23" t="s">
        <v>89</v>
      </c>
      <c r="B23"/>
      <c r="C23"/>
      <c r="D23"/>
      <c r="E23"/>
      <c r="F23"/>
      <c r="G23"/>
      <c r="H23"/>
      <c r="I23"/>
      <c r="J23"/>
      <c r="K23"/>
      <c r="L23"/>
      <c r="M23" s="19"/>
      <c r="N23" s="19"/>
    </row>
    <row r="24" spans="1:14" ht="12.75">
      <c r="A24" t="s">
        <v>90</v>
      </c>
      <c r="B24"/>
      <c r="C24"/>
      <c r="D24"/>
      <c r="E24"/>
      <c r="F24"/>
      <c r="G24"/>
      <c r="H24"/>
      <c r="I24"/>
      <c r="J24"/>
      <c r="K24"/>
      <c r="L24"/>
      <c r="M24" s="19"/>
      <c r="N24" s="19"/>
    </row>
    <row r="25" spans="1:14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6"/>
  <sheetViews>
    <sheetView zoomScalePageLayoutView="0" workbookViewId="0" topLeftCell="A3">
      <selection activeCell="K11" sqref="K11"/>
    </sheetView>
  </sheetViews>
  <sheetFormatPr defaultColWidth="9.00390625" defaultRowHeight="12.75"/>
  <cols>
    <col min="2" max="2" width="12.875" style="0" bestFit="1" customWidth="1"/>
  </cols>
  <sheetData>
    <row r="1" spans="1:10" ht="12.7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2.75">
      <c r="A2" s="24" t="s">
        <v>82</v>
      </c>
      <c r="B2" s="24" t="s">
        <v>83</v>
      </c>
      <c r="C2" s="15"/>
      <c r="D2" s="15"/>
      <c r="E2" s="15"/>
      <c r="F2" s="15"/>
      <c r="G2" s="15"/>
      <c r="H2" s="15"/>
      <c r="I2" s="15"/>
      <c r="J2" s="15"/>
    </row>
    <row r="3" spans="1:10" ht="12.75">
      <c r="A3" s="24">
        <v>1</v>
      </c>
      <c r="B3" s="24" t="s">
        <v>49</v>
      </c>
      <c r="C3" s="15">
        <f>VLOOKUP(B3,$F$7:$G$26,2)</f>
        <v>1.9</v>
      </c>
      <c r="D3" s="15">
        <f>SUM(C3:C22)</f>
        <v>-2.3000000000000007</v>
      </c>
      <c r="E3" s="15"/>
      <c r="F3" s="15"/>
      <c r="G3" s="15"/>
      <c r="H3" s="15"/>
      <c r="I3" s="15"/>
      <c r="J3" s="15"/>
    </row>
    <row r="4" spans="1:10" ht="12.75">
      <c r="A4" s="24">
        <v>2</v>
      </c>
      <c r="B4" s="24" t="s">
        <v>25</v>
      </c>
      <c r="C4" s="15">
        <f>VLOOKUP(B4,$F$7:$G$26,2)</f>
        <v>-3.5</v>
      </c>
      <c r="D4" s="15">
        <f aca="true" t="shared" si="0" ref="D4:D67">SUM(C4:C23)</f>
        <v>-8.100000000000003</v>
      </c>
      <c r="E4" s="15"/>
      <c r="F4" s="15"/>
      <c r="G4" s="15"/>
      <c r="H4" s="15"/>
      <c r="I4" s="15"/>
      <c r="J4" s="15"/>
    </row>
    <row r="5" spans="1:10" ht="12.75">
      <c r="A5" s="24">
        <v>3</v>
      </c>
      <c r="B5" s="24" t="s">
        <v>1</v>
      </c>
      <c r="C5" s="15">
        <f aca="true" t="shared" si="1" ref="C5:C68">VLOOKUP(B5,$F$7:$G$26,2)</f>
        <v>1.8</v>
      </c>
      <c r="D5" s="15">
        <f t="shared" si="0"/>
        <v>-0.39999999999999947</v>
      </c>
      <c r="E5" s="15"/>
      <c r="F5" s="15"/>
      <c r="G5" s="15"/>
      <c r="H5" s="15"/>
      <c r="I5" s="15"/>
      <c r="J5" s="15"/>
    </row>
    <row r="6" spans="1:10" ht="12.75">
      <c r="A6" s="24">
        <v>4</v>
      </c>
      <c r="B6" s="24" t="s">
        <v>41</v>
      </c>
      <c r="C6" s="15">
        <f t="shared" si="1"/>
        <v>3.8</v>
      </c>
      <c r="D6" s="15">
        <f t="shared" si="0"/>
        <v>-5.7</v>
      </c>
      <c r="E6" s="15"/>
      <c r="F6" s="15"/>
      <c r="G6" s="15"/>
      <c r="H6" s="15"/>
      <c r="I6" s="15"/>
      <c r="J6" s="15"/>
    </row>
    <row r="7" spans="1:10" ht="12.75">
      <c r="A7" s="24">
        <v>5</v>
      </c>
      <c r="B7" s="24" t="s">
        <v>45</v>
      </c>
      <c r="C7" s="15">
        <f t="shared" si="1"/>
        <v>-3.9</v>
      </c>
      <c r="D7" s="15">
        <f t="shared" si="0"/>
        <v>-10.3</v>
      </c>
      <c r="E7" s="15" t="s">
        <v>2</v>
      </c>
      <c r="F7" s="15" t="s">
        <v>1</v>
      </c>
      <c r="G7" s="15">
        <v>1.8</v>
      </c>
      <c r="H7" s="15"/>
      <c r="I7" s="15"/>
      <c r="J7" s="15"/>
    </row>
    <row r="8" spans="1:10" ht="12.75">
      <c r="A8" s="24">
        <v>6</v>
      </c>
      <c r="B8" s="24" t="s">
        <v>5</v>
      </c>
      <c r="C8" s="15">
        <f t="shared" si="1"/>
        <v>-4.5</v>
      </c>
      <c r="D8" s="15">
        <f t="shared" si="0"/>
        <v>-3.6000000000000023</v>
      </c>
      <c r="E8" s="15" t="s">
        <v>18</v>
      </c>
      <c r="F8" s="15" t="s">
        <v>17</v>
      </c>
      <c r="G8" s="15">
        <v>2.5</v>
      </c>
      <c r="H8" s="15"/>
      <c r="I8" s="15"/>
      <c r="J8" s="15"/>
    </row>
    <row r="9" spans="1:10" ht="12.75">
      <c r="A9" s="24">
        <v>7</v>
      </c>
      <c r="B9" s="24" t="s">
        <v>45</v>
      </c>
      <c r="C9" s="15">
        <f t="shared" si="1"/>
        <v>-3.9</v>
      </c>
      <c r="D9" s="15">
        <f t="shared" si="0"/>
        <v>4.699999999999999</v>
      </c>
      <c r="E9" s="15" t="s">
        <v>14</v>
      </c>
      <c r="F9" s="15" t="s">
        <v>13</v>
      </c>
      <c r="G9" s="15">
        <v>-3.5</v>
      </c>
      <c r="H9" s="15"/>
      <c r="I9" s="15"/>
      <c r="J9" s="15"/>
    </row>
    <row r="10" spans="1:10" ht="12.75">
      <c r="A10" s="24">
        <v>8</v>
      </c>
      <c r="B10" s="24" t="s">
        <v>37</v>
      </c>
      <c r="C10" s="15">
        <f t="shared" si="1"/>
        <v>4.5</v>
      </c>
      <c r="D10" s="15">
        <f t="shared" si="0"/>
        <v>5.100000000000001</v>
      </c>
      <c r="E10" s="15" t="s">
        <v>26</v>
      </c>
      <c r="F10" s="15" t="s">
        <v>25</v>
      </c>
      <c r="G10" s="15">
        <v>-3.5</v>
      </c>
      <c r="H10" s="15"/>
      <c r="I10" s="15"/>
      <c r="J10" s="15"/>
    </row>
    <row r="11" spans="1:10" ht="12.75">
      <c r="A11" s="24">
        <v>9</v>
      </c>
      <c r="B11" s="24" t="s">
        <v>25</v>
      </c>
      <c r="C11" s="15">
        <f t="shared" si="1"/>
        <v>-3.5</v>
      </c>
      <c r="D11" s="15">
        <f t="shared" si="0"/>
        <v>-2.6000000000000005</v>
      </c>
      <c r="E11" s="15" t="s">
        <v>54</v>
      </c>
      <c r="F11" s="15" t="s">
        <v>53</v>
      </c>
      <c r="G11" s="15">
        <v>2.8</v>
      </c>
      <c r="H11" s="15"/>
      <c r="I11" s="15"/>
      <c r="J11" s="15"/>
    </row>
    <row r="12" spans="1:10" ht="12.75">
      <c r="A12" s="24">
        <v>10</v>
      </c>
      <c r="B12" s="24" t="s">
        <v>25</v>
      </c>
      <c r="C12" s="15">
        <f t="shared" si="1"/>
        <v>-3.5</v>
      </c>
      <c r="D12" s="15">
        <f t="shared" si="0"/>
        <v>-2.5999999999999996</v>
      </c>
      <c r="E12" s="15" t="s">
        <v>30</v>
      </c>
      <c r="F12" s="15" t="s">
        <v>29</v>
      </c>
      <c r="G12" s="15">
        <v>-0.4</v>
      </c>
      <c r="H12" s="15"/>
      <c r="I12" s="15"/>
      <c r="J12" s="15"/>
    </row>
    <row r="13" spans="1:10" ht="12.75">
      <c r="A13" s="24">
        <v>11</v>
      </c>
      <c r="B13" s="24" t="s">
        <v>25</v>
      </c>
      <c r="C13" s="15">
        <f t="shared" si="1"/>
        <v>-3.5</v>
      </c>
      <c r="D13" s="15">
        <f t="shared" si="0"/>
        <v>5.400000000000001</v>
      </c>
      <c r="E13" s="15" t="s">
        <v>34</v>
      </c>
      <c r="F13" s="15" t="s">
        <v>33</v>
      </c>
      <c r="G13" s="15">
        <v>-3.2</v>
      </c>
      <c r="H13" s="15"/>
      <c r="I13" s="15"/>
      <c r="J13" s="15"/>
    </row>
    <row r="14" spans="1:10" ht="12.75">
      <c r="A14" s="24">
        <v>12</v>
      </c>
      <c r="B14" s="24" t="s">
        <v>29</v>
      </c>
      <c r="C14" s="15">
        <f t="shared" si="1"/>
        <v>-0.4</v>
      </c>
      <c r="D14" s="15">
        <f t="shared" si="0"/>
        <v>5.400000000000002</v>
      </c>
      <c r="E14" s="15" t="s">
        <v>38</v>
      </c>
      <c r="F14" s="15" t="s">
        <v>37</v>
      </c>
      <c r="G14" s="15">
        <v>4.5</v>
      </c>
      <c r="H14" s="15"/>
      <c r="I14" s="15"/>
      <c r="J14" s="15"/>
    </row>
    <row r="15" spans="1:10" ht="12.75">
      <c r="A15" s="24">
        <v>13</v>
      </c>
      <c r="B15" s="24" t="s">
        <v>77</v>
      </c>
      <c r="C15" s="15">
        <f t="shared" si="1"/>
        <v>4.2</v>
      </c>
      <c r="D15" s="15">
        <f t="shared" si="0"/>
        <v>4.200000000000001</v>
      </c>
      <c r="E15" s="15" t="s">
        <v>46</v>
      </c>
      <c r="F15" s="15" t="s">
        <v>45</v>
      </c>
      <c r="G15" s="15">
        <v>-3.9</v>
      </c>
      <c r="H15" s="15"/>
      <c r="I15" s="15"/>
      <c r="J15" s="15"/>
    </row>
    <row r="16" spans="1:10" ht="12.75">
      <c r="A16" s="24">
        <v>14</v>
      </c>
      <c r="B16" s="24" t="s">
        <v>77</v>
      </c>
      <c r="C16" s="15">
        <f t="shared" si="1"/>
        <v>4.2</v>
      </c>
      <c r="D16" s="15">
        <f t="shared" si="0"/>
        <v>3.8000000000000003</v>
      </c>
      <c r="E16" s="15" t="s">
        <v>42</v>
      </c>
      <c r="F16" s="15" t="s">
        <v>41</v>
      </c>
      <c r="G16" s="15">
        <v>3.8</v>
      </c>
      <c r="H16" s="15"/>
      <c r="I16" s="15"/>
      <c r="J16" s="15"/>
    </row>
    <row r="17" spans="1:10" ht="12.75">
      <c r="A17" s="24">
        <v>15</v>
      </c>
      <c r="B17" s="24" t="s">
        <v>41</v>
      </c>
      <c r="C17" s="15">
        <f t="shared" si="1"/>
        <v>3.8</v>
      </c>
      <c r="D17" s="15">
        <f t="shared" si="0"/>
        <v>3.4000000000000004</v>
      </c>
      <c r="E17" s="15" t="s">
        <v>50</v>
      </c>
      <c r="F17" s="15" t="s">
        <v>49</v>
      </c>
      <c r="G17" s="15">
        <v>1.9</v>
      </c>
      <c r="H17" s="15"/>
      <c r="I17" s="15"/>
      <c r="J17" s="15"/>
    </row>
    <row r="18" spans="1:10" ht="12.75">
      <c r="A18" s="24">
        <v>16</v>
      </c>
      <c r="B18" s="24" t="s">
        <v>61</v>
      </c>
      <c r="C18" s="15">
        <f t="shared" si="1"/>
        <v>-0.8</v>
      </c>
      <c r="D18" s="15">
        <f t="shared" si="0"/>
        <v>1.4999999999999996</v>
      </c>
      <c r="E18" s="15" t="s">
        <v>10</v>
      </c>
      <c r="F18" s="15" t="s">
        <v>9</v>
      </c>
      <c r="G18" s="15">
        <v>-3.5</v>
      </c>
      <c r="H18" s="15"/>
      <c r="I18" s="15"/>
      <c r="J18" s="15"/>
    </row>
    <row r="19" spans="1:10" ht="12.75">
      <c r="A19" s="24">
        <v>17</v>
      </c>
      <c r="B19" s="24" t="s">
        <v>13</v>
      </c>
      <c r="C19" s="15">
        <f t="shared" si="1"/>
        <v>-3.5</v>
      </c>
      <c r="D19" s="15">
        <f t="shared" si="0"/>
        <v>-1.2000000000000015</v>
      </c>
      <c r="E19" s="15" t="s">
        <v>58</v>
      </c>
      <c r="F19" s="15" t="s">
        <v>57</v>
      </c>
      <c r="G19" s="15">
        <v>-1.6</v>
      </c>
      <c r="H19" s="15"/>
      <c r="I19" s="15"/>
      <c r="J19" s="15"/>
    </row>
    <row r="20" spans="1:10" ht="12.75">
      <c r="A20" s="24">
        <v>18</v>
      </c>
      <c r="B20" s="24" t="s">
        <v>21</v>
      </c>
      <c r="C20" s="15">
        <f t="shared" si="1"/>
        <v>-3.5</v>
      </c>
      <c r="D20" s="15">
        <f t="shared" si="0"/>
        <v>-2.2</v>
      </c>
      <c r="E20" s="15" t="s">
        <v>22</v>
      </c>
      <c r="F20" s="15" t="s">
        <v>21</v>
      </c>
      <c r="G20" s="15">
        <v>-3.5</v>
      </c>
      <c r="H20" s="15"/>
      <c r="I20" s="15"/>
      <c r="J20" s="15"/>
    </row>
    <row r="21" spans="1:10" ht="12.75">
      <c r="A21" s="24">
        <v>19</v>
      </c>
      <c r="B21" s="24" t="s">
        <v>77</v>
      </c>
      <c r="C21" s="15">
        <f t="shared" si="1"/>
        <v>4.2</v>
      </c>
      <c r="D21" s="15">
        <f t="shared" si="0"/>
        <v>5.800000000000001</v>
      </c>
      <c r="E21" s="15" t="s">
        <v>6</v>
      </c>
      <c r="F21" s="15" t="s">
        <v>5</v>
      </c>
      <c r="G21" s="15">
        <v>-4.5</v>
      </c>
      <c r="H21" s="15"/>
      <c r="I21" s="15"/>
      <c r="J21" s="15"/>
    </row>
    <row r="22" spans="1:10" ht="12.75">
      <c r="A22" s="24">
        <v>20</v>
      </c>
      <c r="B22" s="24" t="s">
        <v>41</v>
      </c>
      <c r="C22" s="15">
        <f t="shared" si="1"/>
        <v>3.8</v>
      </c>
      <c r="D22" s="15">
        <f t="shared" si="0"/>
        <v>1.1999999999999997</v>
      </c>
      <c r="E22" s="15" t="s">
        <v>62</v>
      </c>
      <c r="F22" s="15" t="s">
        <v>61</v>
      </c>
      <c r="G22" s="15">
        <v>-0.8</v>
      </c>
      <c r="H22" s="15"/>
      <c r="I22" s="15"/>
      <c r="J22" s="15"/>
    </row>
    <row r="23" spans="1:10" ht="12.75">
      <c r="A23" s="24">
        <v>21</v>
      </c>
      <c r="B23" s="24" t="s">
        <v>45</v>
      </c>
      <c r="C23" s="15">
        <f t="shared" si="1"/>
        <v>-3.9</v>
      </c>
      <c r="D23" s="15">
        <f t="shared" si="0"/>
        <v>-6.100000000000001</v>
      </c>
      <c r="E23" s="15" t="s">
        <v>66</v>
      </c>
      <c r="F23" s="15" t="s">
        <v>65</v>
      </c>
      <c r="G23" s="15">
        <v>-0.7</v>
      </c>
      <c r="H23" s="15"/>
      <c r="I23" s="15"/>
      <c r="J23" s="15"/>
    </row>
    <row r="24" spans="1:10" ht="12.75">
      <c r="A24" s="24">
        <v>22</v>
      </c>
      <c r="B24" s="24" t="s">
        <v>77</v>
      </c>
      <c r="C24" s="15">
        <f t="shared" si="1"/>
        <v>4.2</v>
      </c>
      <c r="D24" s="15">
        <f t="shared" si="0"/>
        <v>-5.700000000000001</v>
      </c>
      <c r="E24" s="15" t="s">
        <v>78</v>
      </c>
      <c r="F24" s="15" t="s">
        <v>77</v>
      </c>
      <c r="G24" s="15">
        <v>4.2</v>
      </c>
      <c r="H24" s="15"/>
      <c r="I24" s="15"/>
      <c r="J24" s="15"/>
    </row>
    <row r="25" spans="1:10" ht="12.75">
      <c r="A25" s="24">
        <v>23</v>
      </c>
      <c r="B25" s="24" t="s">
        <v>13</v>
      </c>
      <c r="C25" s="15">
        <f t="shared" si="1"/>
        <v>-3.5</v>
      </c>
      <c r="D25" s="15">
        <f t="shared" si="0"/>
        <v>-7.1000000000000005</v>
      </c>
      <c r="E25" s="15" t="s">
        <v>70</v>
      </c>
      <c r="F25" s="15" t="s">
        <v>69</v>
      </c>
      <c r="G25" s="15">
        <v>-0.9</v>
      </c>
      <c r="H25" s="15"/>
      <c r="I25" s="15"/>
      <c r="J25" s="15"/>
    </row>
    <row r="26" spans="1:10" ht="12.75">
      <c r="A26" s="24">
        <v>24</v>
      </c>
      <c r="B26" s="24" t="s">
        <v>61</v>
      </c>
      <c r="C26" s="15">
        <f t="shared" si="1"/>
        <v>-0.8</v>
      </c>
      <c r="D26" s="15">
        <f t="shared" si="0"/>
        <v>-1.8000000000000005</v>
      </c>
      <c r="E26" s="15" t="s">
        <v>74</v>
      </c>
      <c r="F26" s="15" t="s">
        <v>73</v>
      </c>
      <c r="G26" s="15">
        <v>-1.3</v>
      </c>
      <c r="H26" s="15"/>
      <c r="I26" s="15"/>
      <c r="J26" s="15"/>
    </row>
    <row r="27" spans="1:10" ht="12.75">
      <c r="A27" s="24">
        <v>25</v>
      </c>
      <c r="B27" s="24" t="s">
        <v>53</v>
      </c>
      <c r="C27" s="15">
        <f t="shared" si="1"/>
        <v>2.8</v>
      </c>
      <c r="D27" s="15">
        <f t="shared" si="0"/>
        <v>-1.8000000000000016</v>
      </c>
      <c r="E27" s="15"/>
      <c r="F27" s="15"/>
      <c r="G27" s="15"/>
      <c r="H27" s="15"/>
      <c r="I27" s="15"/>
      <c r="J27" s="15"/>
    </row>
    <row r="28" spans="1:10" ht="12.75">
      <c r="A28" s="24">
        <v>26</v>
      </c>
      <c r="B28" s="24" t="s">
        <v>41</v>
      </c>
      <c r="C28" s="15">
        <f t="shared" si="1"/>
        <v>3.8</v>
      </c>
      <c r="D28" s="15">
        <f t="shared" si="0"/>
        <v>-9.100000000000001</v>
      </c>
      <c r="E28" s="15"/>
      <c r="F28" s="15"/>
      <c r="G28" s="15"/>
      <c r="H28" s="15"/>
      <c r="I28" s="15"/>
      <c r="J28" s="15"/>
    </row>
    <row r="29" spans="1:10" ht="12.75">
      <c r="A29" s="24">
        <v>27</v>
      </c>
      <c r="B29" s="24" t="s">
        <v>9</v>
      </c>
      <c r="C29" s="15">
        <f t="shared" si="1"/>
        <v>-3.5</v>
      </c>
      <c r="D29" s="15">
        <f t="shared" si="0"/>
        <v>-10.099999999999998</v>
      </c>
      <c r="E29" s="15"/>
      <c r="F29" s="15"/>
      <c r="G29" s="15"/>
      <c r="H29" s="15"/>
      <c r="I29" s="15"/>
      <c r="J29" s="15"/>
    </row>
    <row r="30" spans="1:10" ht="12.75">
      <c r="A30" s="24">
        <v>28</v>
      </c>
      <c r="B30" s="24" t="s">
        <v>33</v>
      </c>
      <c r="C30" s="15">
        <f t="shared" si="1"/>
        <v>-3.2</v>
      </c>
      <c r="D30" s="15">
        <f t="shared" si="0"/>
        <v>-4.8000000000000025</v>
      </c>
      <c r="E30" s="15"/>
      <c r="F30" s="15"/>
      <c r="G30" s="15"/>
      <c r="H30" s="15"/>
      <c r="I30" s="15"/>
      <c r="J30" s="15"/>
    </row>
    <row r="31" spans="1:10" ht="12.75">
      <c r="A31" s="24">
        <v>29</v>
      </c>
      <c r="B31" s="24" t="s">
        <v>21</v>
      </c>
      <c r="C31" s="15">
        <f t="shared" si="1"/>
        <v>-3.5</v>
      </c>
      <c r="D31" s="15">
        <f t="shared" si="0"/>
        <v>-5.5</v>
      </c>
      <c r="E31" s="15"/>
      <c r="F31" s="15"/>
      <c r="G31" s="15"/>
      <c r="H31" s="15"/>
      <c r="I31" s="15"/>
      <c r="J31" s="15"/>
    </row>
    <row r="32" spans="1:10" ht="12.75">
      <c r="A32" s="24">
        <v>30</v>
      </c>
      <c r="B32" s="24" t="s">
        <v>37</v>
      </c>
      <c r="C32" s="15">
        <f t="shared" si="1"/>
        <v>4.5</v>
      </c>
      <c r="D32" s="15">
        <f t="shared" si="0"/>
        <v>-5.5</v>
      </c>
      <c r="E32" s="15"/>
      <c r="F32" s="15"/>
      <c r="G32" s="15"/>
      <c r="H32" s="15"/>
      <c r="I32" s="15"/>
      <c r="J32" s="15"/>
    </row>
    <row r="33" spans="1:10" ht="12.75">
      <c r="A33" s="24">
        <v>31</v>
      </c>
      <c r="B33" s="24" t="s">
        <v>13</v>
      </c>
      <c r="C33" s="15">
        <f t="shared" si="1"/>
        <v>-3.5</v>
      </c>
      <c r="D33" s="15">
        <f t="shared" si="0"/>
        <v>-10.4</v>
      </c>
      <c r="E33" s="15"/>
      <c r="F33" s="15"/>
      <c r="G33" s="15"/>
      <c r="H33" s="15"/>
      <c r="I33" s="15"/>
      <c r="J33" s="15"/>
    </row>
    <row r="34" spans="1:4" ht="12.75">
      <c r="A34">
        <v>32</v>
      </c>
      <c r="B34" t="s">
        <v>57</v>
      </c>
      <c r="C34" s="15">
        <f t="shared" si="1"/>
        <v>-1.6</v>
      </c>
      <c r="D34" s="15">
        <f t="shared" si="0"/>
        <v>-2.4000000000000004</v>
      </c>
    </row>
    <row r="35" spans="1:4" ht="12.75">
      <c r="A35">
        <v>33</v>
      </c>
      <c r="B35" t="s">
        <v>41</v>
      </c>
      <c r="C35" s="15">
        <f t="shared" si="1"/>
        <v>3.8</v>
      </c>
      <c r="D35" s="15">
        <f t="shared" si="0"/>
        <v>-1.5000000000000007</v>
      </c>
    </row>
    <row r="36" spans="1:4" ht="12.75">
      <c r="A36">
        <v>34</v>
      </c>
      <c r="B36" t="s">
        <v>41</v>
      </c>
      <c r="C36" s="15">
        <f t="shared" si="1"/>
        <v>3.8</v>
      </c>
      <c r="D36" s="15">
        <f t="shared" si="0"/>
        <v>-9.200000000000001</v>
      </c>
    </row>
    <row r="37" spans="1:4" ht="12.75">
      <c r="A37">
        <v>35</v>
      </c>
      <c r="B37" t="s">
        <v>49</v>
      </c>
      <c r="C37" s="15">
        <f t="shared" si="1"/>
        <v>1.9</v>
      </c>
      <c r="D37" s="15">
        <f t="shared" si="0"/>
        <v>-8.5</v>
      </c>
    </row>
    <row r="38" spans="1:4" ht="12.75">
      <c r="A38">
        <v>36</v>
      </c>
      <c r="B38" t="s">
        <v>21</v>
      </c>
      <c r="C38" s="15">
        <f t="shared" si="1"/>
        <v>-3.5</v>
      </c>
      <c r="D38" s="15">
        <f t="shared" si="0"/>
        <v>-6.2</v>
      </c>
    </row>
    <row r="39" spans="1:4" ht="12.75">
      <c r="A39">
        <v>37</v>
      </c>
      <c r="B39" t="s">
        <v>5</v>
      </c>
      <c r="C39" s="15">
        <f t="shared" si="1"/>
        <v>-4.5</v>
      </c>
      <c r="D39" s="15">
        <f t="shared" si="0"/>
        <v>-3.400000000000002</v>
      </c>
    </row>
    <row r="40" spans="1:4" ht="12.75">
      <c r="A40">
        <v>38</v>
      </c>
      <c r="B40" t="s">
        <v>37</v>
      </c>
      <c r="C40" s="15">
        <f t="shared" si="1"/>
        <v>4.5</v>
      </c>
      <c r="D40" s="15">
        <f t="shared" si="0"/>
        <v>5.6</v>
      </c>
    </row>
    <row r="41" spans="1:4" ht="12.75">
      <c r="A41">
        <v>39</v>
      </c>
      <c r="B41" t="s">
        <v>29</v>
      </c>
      <c r="C41" s="15">
        <f t="shared" si="1"/>
        <v>-0.4</v>
      </c>
      <c r="D41" s="15">
        <f t="shared" si="0"/>
        <v>-2.400000000000002</v>
      </c>
    </row>
    <row r="42" spans="1:4" ht="12.75">
      <c r="A42">
        <v>40</v>
      </c>
      <c r="B42" t="s">
        <v>13</v>
      </c>
      <c r="C42" s="15">
        <f t="shared" si="1"/>
        <v>-3.5</v>
      </c>
      <c r="D42" s="15">
        <f t="shared" si="0"/>
        <v>-2.8</v>
      </c>
    </row>
    <row r="43" spans="1:4" ht="12.75">
      <c r="A43">
        <v>41</v>
      </c>
      <c r="B43" t="s">
        <v>25</v>
      </c>
      <c r="C43" s="15">
        <f t="shared" si="1"/>
        <v>-3.5</v>
      </c>
      <c r="D43" s="15">
        <f t="shared" si="0"/>
        <v>-0.10000000000000009</v>
      </c>
    </row>
    <row r="44" spans="1:4" ht="12.75">
      <c r="A44">
        <v>42</v>
      </c>
      <c r="B44" t="s">
        <v>53</v>
      </c>
      <c r="C44" s="15">
        <f t="shared" si="1"/>
        <v>2.8</v>
      </c>
      <c r="D44" s="15">
        <f t="shared" si="0"/>
        <v>3.0000000000000004</v>
      </c>
    </row>
    <row r="45" spans="1:4" ht="12.75">
      <c r="A45">
        <v>43</v>
      </c>
      <c r="B45" t="s">
        <v>1</v>
      </c>
      <c r="C45" s="15">
        <f t="shared" si="1"/>
        <v>1.8</v>
      </c>
      <c r="D45" s="15">
        <f t="shared" si="0"/>
        <v>4.699999999999999</v>
      </c>
    </row>
    <row r="46" spans="1:4" ht="12.75">
      <c r="A46">
        <v>44</v>
      </c>
      <c r="B46" t="s">
        <v>61</v>
      </c>
      <c r="C46" s="15">
        <f t="shared" si="1"/>
        <v>-0.8</v>
      </c>
      <c r="D46" s="15">
        <f t="shared" si="0"/>
        <v>4.7</v>
      </c>
    </row>
    <row r="47" spans="1:4" ht="12.75">
      <c r="A47">
        <v>45</v>
      </c>
      <c r="B47" t="s">
        <v>5</v>
      </c>
      <c r="C47" s="15">
        <f t="shared" si="1"/>
        <v>-4.5</v>
      </c>
      <c r="D47" s="15">
        <f t="shared" si="0"/>
        <v>3.899999999999999</v>
      </c>
    </row>
    <row r="48" spans="1:4" ht="12.75">
      <c r="A48">
        <v>46</v>
      </c>
      <c r="B48" t="s">
        <v>53</v>
      </c>
      <c r="C48" s="15">
        <f t="shared" si="1"/>
        <v>2.8</v>
      </c>
      <c r="D48" s="15">
        <f t="shared" si="0"/>
        <v>10.200000000000001</v>
      </c>
    </row>
    <row r="49" spans="1:4" ht="12.75">
      <c r="A49">
        <v>47</v>
      </c>
      <c r="B49" t="s">
        <v>1</v>
      </c>
      <c r="C49" s="15">
        <f t="shared" si="1"/>
        <v>1.8</v>
      </c>
      <c r="D49" s="15">
        <f t="shared" si="0"/>
        <v>11.6</v>
      </c>
    </row>
    <row r="50" spans="1:4" ht="12.75">
      <c r="A50">
        <v>48</v>
      </c>
      <c r="B50" t="s">
        <v>45</v>
      </c>
      <c r="C50" s="15">
        <f t="shared" si="1"/>
        <v>-3.9</v>
      </c>
      <c r="D50" s="15">
        <f t="shared" si="0"/>
        <v>11.700000000000001</v>
      </c>
    </row>
    <row r="51" spans="1:4" ht="12.75">
      <c r="A51">
        <v>49</v>
      </c>
      <c r="B51" t="s">
        <v>13</v>
      </c>
      <c r="C51" s="15">
        <f t="shared" si="1"/>
        <v>-3.5</v>
      </c>
      <c r="D51" s="15">
        <f t="shared" si="0"/>
        <v>14.900000000000004</v>
      </c>
    </row>
    <row r="52" spans="1:4" ht="12.75">
      <c r="A52">
        <v>50</v>
      </c>
      <c r="B52" t="s">
        <v>29</v>
      </c>
      <c r="C52" s="15">
        <f t="shared" si="1"/>
        <v>-0.4</v>
      </c>
      <c r="D52" s="15">
        <f t="shared" si="0"/>
        <v>18.000000000000004</v>
      </c>
    </row>
    <row r="53" spans="1:4" ht="12.75">
      <c r="A53">
        <v>51</v>
      </c>
      <c r="B53" t="s">
        <v>37</v>
      </c>
      <c r="C53" s="15">
        <f t="shared" si="1"/>
        <v>4.5</v>
      </c>
      <c r="D53" s="15">
        <f t="shared" si="0"/>
        <v>22.200000000000006</v>
      </c>
    </row>
    <row r="54" spans="1:4" ht="12.75">
      <c r="A54">
        <v>52</v>
      </c>
      <c r="B54" t="s">
        <v>65</v>
      </c>
      <c r="C54" s="15">
        <f t="shared" si="1"/>
        <v>-0.7</v>
      </c>
      <c r="D54" s="15">
        <f t="shared" si="0"/>
        <v>13.800000000000002</v>
      </c>
    </row>
    <row r="55" spans="1:4" ht="12.75">
      <c r="A55">
        <v>53</v>
      </c>
      <c r="B55" t="s">
        <v>45</v>
      </c>
      <c r="C55" s="15">
        <f t="shared" si="1"/>
        <v>-3.9</v>
      </c>
      <c r="D55" s="15">
        <f t="shared" si="0"/>
        <v>18.300000000000004</v>
      </c>
    </row>
    <row r="56" spans="1:4" ht="12.75">
      <c r="A56">
        <v>54</v>
      </c>
      <c r="B56" t="s">
        <v>37</v>
      </c>
      <c r="C56" s="15">
        <f t="shared" si="1"/>
        <v>4.5</v>
      </c>
      <c r="D56" s="15">
        <f t="shared" si="0"/>
        <v>21.800000000000008</v>
      </c>
    </row>
    <row r="57" spans="1:4" ht="12.75">
      <c r="A57">
        <v>55</v>
      </c>
      <c r="B57" t="s">
        <v>77</v>
      </c>
      <c r="C57" s="15">
        <f t="shared" si="1"/>
        <v>4.2</v>
      </c>
      <c r="D57" s="15">
        <f t="shared" si="0"/>
        <v>21.500000000000004</v>
      </c>
    </row>
    <row r="58" spans="1:4" ht="12.75">
      <c r="A58">
        <v>56</v>
      </c>
      <c r="B58" t="s">
        <v>65</v>
      </c>
      <c r="C58" s="15">
        <f t="shared" si="1"/>
        <v>-0.7</v>
      </c>
      <c r="D58" s="15">
        <f t="shared" si="0"/>
        <v>15.700000000000001</v>
      </c>
    </row>
    <row r="59" spans="1:4" ht="12.75">
      <c r="A59">
        <v>57</v>
      </c>
      <c r="B59" t="s">
        <v>37</v>
      </c>
      <c r="C59" s="15">
        <f t="shared" si="1"/>
        <v>4.5</v>
      </c>
      <c r="D59" s="15">
        <f t="shared" si="0"/>
        <v>20.599999999999998</v>
      </c>
    </row>
    <row r="60" spans="1:4" ht="12.75">
      <c r="A60">
        <v>58</v>
      </c>
      <c r="B60" t="s">
        <v>25</v>
      </c>
      <c r="C60" s="15">
        <f t="shared" si="1"/>
        <v>-3.5</v>
      </c>
      <c r="D60" s="15">
        <f t="shared" si="0"/>
        <v>20.3</v>
      </c>
    </row>
    <row r="61" spans="1:4" ht="12.75">
      <c r="A61">
        <v>59</v>
      </c>
      <c r="B61" t="s">
        <v>61</v>
      </c>
      <c r="C61" s="15">
        <f t="shared" si="1"/>
        <v>-0.8</v>
      </c>
      <c r="D61" s="15">
        <f t="shared" si="0"/>
        <v>26.6</v>
      </c>
    </row>
    <row r="62" spans="1:4" ht="12.75">
      <c r="A62">
        <v>60</v>
      </c>
      <c r="B62" t="s">
        <v>61</v>
      </c>
      <c r="C62" s="15">
        <f t="shared" si="1"/>
        <v>-0.8</v>
      </c>
      <c r="D62" s="15">
        <f t="shared" si="0"/>
        <v>29.2</v>
      </c>
    </row>
    <row r="63" spans="1:4" ht="12.75">
      <c r="A63">
        <v>61</v>
      </c>
      <c r="B63" t="s">
        <v>29</v>
      </c>
      <c r="C63" s="15">
        <f t="shared" si="1"/>
        <v>-0.4</v>
      </c>
      <c r="D63" s="15">
        <f t="shared" si="0"/>
        <v>25.499999999999996</v>
      </c>
    </row>
    <row r="64" spans="1:4" ht="12.75">
      <c r="A64">
        <v>62</v>
      </c>
      <c r="B64" t="s">
        <v>37</v>
      </c>
      <c r="C64" s="15">
        <f t="shared" si="1"/>
        <v>4.5</v>
      </c>
      <c r="D64" s="15">
        <f t="shared" si="0"/>
        <v>22</v>
      </c>
    </row>
    <row r="65" spans="1:4" ht="12.75">
      <c r="A65">
        <v>63</v>
      </c>
      <c r="B65" t="s">
        <v>1</v>
      </c>
      <c r="C65" s="15">
        <f t="shared" si="1"/>
        <v>1.8</v>
      </c>
      <c r="D65" s="15">
        <f t="shared" si="0"/>
        <v>14.300000000000004</v>
      </c>
    </row>
    <row r="66" spans="1:4" ht="12.75">
      <c r="A66">
        <v>64</v>
      </c>
      <c r="B66" t="s">
        <v>57</v>
      </c>
      <c r="C66" s="15">
        <f t="shared" si="1"/>
        <v>-1.6</v>
      </c>
      <c r="D66" s="15">
        <f t="shared" si="0"/>
        <v>8.6</v>
      </c>
    </row>
    <row r="67" spans="1:4" ht="12.75">
      <c r="A67">
        <v>65</v>
      </c>
      <c r="B67" t="s">
        <v>1</v>
      </c>
      <c r="C67" s="15">
        <f t="shared" si="1"/>
        <v>1.8</v>
      </c>
      <c r="D67" s="15">
        <f t="shared" si="0"/>
        <v>9.400000000000004</v>
      </c>
    </row>
    <row r="68" spans="1:4" ht="12.75">
      <c r="A68">
        <v>66</v>
      </c>
      <c r="B68" t="s">
        <v>77</v>
      </c>
      <c r="C68" s="15">
        <f t="shared" si="1"/>
        <v>4.2</v>
      </c>
      <c r="D68" s="15">
        <f aca="true" t="shared" si="2" ref="D68:D131">SUM(C68:C87)</f>
        <v>11.4</v>
      </c>
    </row>
    <row r="69" spans="1:4" ht="12.75">
      <c r="A69">
        <v>67</v>
      </c>
      <c r="B69" t="s">
        <v>49</v>
      </c>
      <c r="C69" s="15">
        <f aca="true" t="shared" si="3" ref="C69:C132">VLOOKUP(B69,$F$7:$G$26,2)</f>
        <v>1.9</v>
      </c>
      <c r="D69" s="15">
        <f t="shared" si="2"/>
        <v>6.500000000000001</v>
      </c>
    </row>
    <row r="70" spans="1:4" ht="12.75">
      <c r="A70">
        <v>68</v>
      </c>
      <c r="B70" t="s">
        <v>65</v>
      </c>
      <c r="C70" s="15">
        <f t="shared" si="3"/>
        <v>-0.7</v>
      </c>
      <c r="D70" s="15">
        <f t="shared" si="2"/>
        <v>8.399999999999999</v>
      </c>
    </row>
    <row r="71" spans="1:4" ht="12.75">
      <c r="A71">
        <v>69</v>
      </c>
      <c r="B71" t="s">
        <v>29</v>
      </c>
      <c r="C71" s="15">
        <f t="shared" si="3"/>
        <v>-0.4</v>
      </c>
      <c r="D71" s="15">
        <f t="shared" si="2"/>
        <v>8.399999999999999</v>
      </c>
    </row>
    <row r="72" spans="1:4" ht="12.75">
      <c r="A72">
        <v>70</v>
      </c>
      <c r="B72" t="s">
        <v>41</v>
      </c>
      <c r="C72" s="15">
        <f t="shared" si="3"/>
        <v>3.8</v>
      </c>
      <c r="D72" s="15">
        <f t="shared" si="2"/>
        <v>5.300000000000001</v>
      </c>
    </row>
    <row r="73" spans="1:4" ht="12.75">
      <c r="A73">
        <v>71</v>
      </c>
      <c r="B73" t="s">
        <v>45</v>
      </c>
      <c r="C73" s="15">
        <f t="shared" si="3"/>
        <v>-3.9</v>
      </c>
      <c r="D73" s="15">
        <f t="shared" si="2"/>
        <v>-2</v>
      </c>
    </row>
    <row r="74" spans="1:4" ht="12.75">
      <c r="A74">
        <v>72</v>
      </c>
      <c r="B74" t="s">
        <v>41</v>
      </c>
      <c r="C74" s="15">
        <f t="shared" si="3"/>
        <v>3.8</v>
      </c>
      <c r="D74" s="15">
        <f t="shared" si="2"/>
        <v>5.699999999999998</v>
      </c>
    </row>
    <row r="75" spans="1:4" ht="12.75">
      <c r="A75">
        <v>73</v>
      </c>
      <c r="B75" t="s">
        <v>29</v>
      </c>
      <c r="C75" s="15">
        <f t="shared" si="3"/>
        <v>-0.4</v>
      </c>
      <c r="D75" s="15">
        <f t="shared" si="2"/>
        <v>5.700000000000001</v>
      </c>
    </row>
    <row r="76" spans="1:4" ht="12.75">
      <c r="A76">
        <v>74</v>
      </c>
      <c r="B76" t="s">
        <v>77</v>
      </c>
      <c r="C76" s="15">
        <f t="shared" si="3"/>
        <v>4.2</v>
      </c>
      <c r="D76" s="15">
        <f t="shared" si="2"/>
        <v>5.3999999999999995</v>
      </c>
    </row>
    <row r="77" spans="1:4" ht="12.75">
      <c r="A77">
        <v>75</v>
      </c>
      <c r="B77" t="s">
        <v>57</v>
      </c>
      <c r="C77" s="15">
        <f t="shared" si="3"/>
        <v>-1.6</v>
      </c>
      <c r="D77" s="15">
        <f t="shared" si="2"/>
        <v>3.0000000000000013</v>
      </c>
    </row>
    <row r="78" spans="1:4" ht="12.75">
      <c r="A78">
        <v>76</v>
      </c>
      <c r="B78" t="s">
        <v>77</v>
      </c>
      <c r="C78" s="15">
        <f t="shared" si="3"/>
        <v>4.2</v>
      </c>
      <c r="D78" s="15">
        <f t="shared" si="2"/>
        <v>3.799999999999998</v>
      </c>
    </row>
    <row r="79" spans="1:4" ht="12.75">
      <c r="A79">
        <v>77</v>
      </c>
      <c r="B79" t="s">
        <v>77</v>
      </c>
      <c r="C79" s="15">
        <f t="shared" si="3"/>
        <v>4.2</v>
      </c>
      <c r="D79" s="15">
        <f t="shared" si="2"/>
        <v>3.799999999999999</v>
      </c>
    </row>
    <row r="80" spans="1:4" ht="12.75">
      <c r="A80">
        <v>78</v>
      </c>
      <c r="B80" t="s">
        <v>53</v>
      </c>
      <c r="C80" s="15">
        <f t="shared" si="3"/>
        <v>2.8</v>
      </c>
      <c r="D80" s="15">
        <f t="shared" si="2"/>
        <v>-1.700000000000003</v>
      </c>
    </row>
    <row r="81" spans="1:4" ht="12.75">
      <c r="A81">
        <v>79</v>
      </c>
      <c r="B81" t="s">
        <v>1</v>
      </c>
      <c r="C81" s="15">
        <f t="shared" si="3"/>
        <v>1.8</v>
      </c>
      <c r="D81" s="15">
        <f t="shared" si="2"/>
        <v>-5.300000000000003</v>
      </c>
    </row>
    <row r="82" spans="1:4" ht="12.75">
      <c r="A82">
        <v>80</v>
      </c>
      <c r="B82" t="s">
        <v>5</v>
      </c>
      <c r="C82" s="15">
        <f t="shared" si="3"/>
        <v>-4.5</v>
      </c>
      <c r="D82" s="15">
        <f t="shared" si="2"/>
        <v>-4.299999999999995</v>
      </c>
    </row>
    <row r="83" spans="1:4" ht="12.75">
      <c r="A83">
        <v>81</v>
      </c>
      <c r="B83" t="s">
        <v>45</v>
      </c>
      <c r="C83" s="15">
        <f t="shared" si="3"/>
        <v>-3.9</v>
      </c>
      <c r="D83" s="15">
        <f t="shared" si="2"/>
        <v>-0.5000000000000011</v>
      </c>
    </row>
    <row r="84" spans="1:4" ht="12.75">
      <c r="A84">
        <v>82</v>
      </c>
      <c r="B84" t="s">
        <v>33</v>
      </c>
      <c r="C84" s="15">
        <f t="shared" si="3"/>
        <v>-3.2</v>
      </c>
      <c r="D84" s="15">
        <f t="shared" si="2"/>
        <v>-0.49999999999999956</v>
      </c>
    </row>
    <row r="85" spans="1:4" ht="12.75">
      <c r="A85">
        <v>83</v>
      </c>
      <c r="B85" t="s">
        <v>45</v>
      </c>
      <c r="C85" s="15">
        <f t="shared" si="3"/>
        <v>-3.9</v>
      </c>
      <c r="D85" s="15">
        <f t="shared" si="2"/>
        <v>-0.8000000000000012</v>
      </c>
    </row>
    <row r="86" spans="1:4" ht="12.75">
      <c r="A86">
        <v>84</v>
      </c>
      <c r="B86" t="s">
        <v>61</v>
      </c>
      <c r="C86" s="15">
        <f t="shared" si="3"/>
        <v>-0.8</v>
      </c>
      <c r="D86" s="15">
        <f t="shared" si="2"/>
        <v>2.3999999999999995</v>
      </c>
    </row>
    <row r="87" spans="1:4" ht="12.75">
      <c r="A87">
        <v>85</v>
      </c>
      <c r="B87" t="s">
        <v>41</v>
      </c>
      <c r="C87" s="15">
        <f t="shared" si="3"/>
        <v>3.8</v>
      </c>
      <c r="D87" s="15">
        <f t="shared" si="2"/>
        <v>-0.3000000000000034</v>
      </c>
    </row>
    <row r="88" spans="1:4" ht="12.75">
      <c r="A88">
        <v>86</v>
      </c>
      <c r="B88" t="s">
        <v>65</v>
      </c>
      <c r="C88" s="15">
        <f t="shared" si="3"/>
        <v>-0.7</v>
      </c>
      <c r="D88" s="15">
        <f t="shared" si="2"/>
        <v>-4.9</v>
      </c>
    </row>
    <row r="89" spans="1:4" ht="12.75">
      <c r="A89">
        <v>87</v>
      </c>
      <c r="B89" t="s">
        <v>41</v>
      </c>
      <c r="C89" s="15">
        <f t="shared" si="3"/>
        <v>3.8</v>
      </c>
      <c r="D89" s="15">
        <f t="shared" si="2"/>
        <v>-7.700000000000001</v>
      </c>
    </row>
    <row r="90" spans="1:4" ht="12.75">
      <c r="A90">
        <v>88</v>
      </c>
      <c r="B90" t="s">
        <v>65</v>
      </c>
      <c r="C90" s="15">
        <f t="shared" si="3"/>
        <v>-0.7</v>
      </c>
      <c r="D90" s="15">
        <f t="shared" si="2"/>
        <v>-7</v>
      </c>
    </row>
    <row r="91" spans="1:4" ht="12.75">
      <c r="A91">
        <v>89</v>
      </c>
      <c r="B91" t="s">
        <v>13</v>
      </c>
      <c r="C91" s="15">
        <f t="shared" si="3"/>
        <v>-3.5</v>
      </c>
      <c r="D91" s="15">
        <f t="shared" si="2"/>
        <v>-4.500000000000001</v>
      </c>
    </row>
    <row r="92" spans="1:4" ht="12.75">
      <c r="A92">
        <v>90</v>
      </c>
      <c r="B92" t="s">
        <v>9</v>
      </c>
      <c r="C92" s="15">
        <f t="shared" si="3"/>
        <v>-3.5</v>
      </c>
      <c r="D92" s="15">
        <f t="shared" si="2"/>
        <v>3.200000000000001</v>
      </c>
    </row>
    <row r="93" spans="1:4" ht="12.75">
      <c r="A93">
        <v>91</v>
      </c>
      <c r="B93" t="s">
        <v>41</v>
      </c>
      <c r="C93" s="15">
        <f t="shared" si="3"/>
        <v>3.8</v>
      </c>
      <c r="D93" s="15">
        <f t="shared" si="2"/>
        <v>5.899999999999998</v>
      </c>
    </row>
    <row r="94" spans="1:4" ht="12.75">
      <c r="A94">
        <v>92</v>
      </c>
      <c r="B94" t="s">
        <v>41</v>
      </c>
      <c r="C94" s="15">
        <f t="shared" si="3"/>
        <v>3.8</v>
      </c>
      <c r="D94" s="15">
        <f t="shared" si="2"/>
        <v>1.7000000000000006</v>
      </c>
    </row>
    <row r="95" spans="1:4" ht="12.75">
      <c r="A95">
        <v>93</v>
      </c>
      <c r="B95" t="s">
        <v>65</v>
      </c>
      <c r="C95" s="15">
        <f t="shared" si="3"/>
        <v>-0.7</v>
      </c>
      <c r="D95" s="15">
        <f t="shared" si="2"/>
        <v>-2.799999999999999</v>
      </c>
    </row>
    <row r="96" spans="1:4" ht="12.75">
      <c r="A96">
        <v>94</v>
      </c>
      <c r="B96" t="s">
        <v>1</v>
      </c>
      <c r="C96" s="15">
        <f t="shared" si="3"/>
        <v>1.8</v>
      </c>
      <c r="D96" s="15">
        <f t="shared" si="2"/>
        <v>-5.3</v>
      </c>
    </row>
    <row r="97" spans="1:4" ht="12.75">
      <c r="A97">
        <v>95</v>
      </c>
      <c r="B97" t="s">
        <v>61</v>
      </c>
      <c r="C97" s="15">
        <f t="shared" si="3"/>
        <v>-0.8</v>
      </c>
      <c r="D97" s="15">
        <f t="shared" si="2"/>
        <v>-3.3</v>
      </c>
    </row>
    <row r="98" spans="1:4" ht="12.75">
      <c r="A98">
        <v>96</v>
      </c>
      <c r="B98" t="s">
        <v>77</v>
      </c>
      <c r="C98" s="15">
        <f t="shared" si="3"/>
        <v>4.2</v>
      </c>
      <c r="D98" s="15">
        <f t="shared" si="2"/>
        <v>-3.3</v>
      </c>
    </row>
    <row r="99" spans="1:4" ht="12.75">
      <c r="A99">
        <v>97</v>
      </c>
      <c r="B99" t="s">
        <v>73</v>
      </c>
      <c r="C99" s="15">
        <f t="shared" si="3"/>
        <v>-1.3</v>
      </c>
      <c r="D99" s="15">
        <f t="shared" si="2"/>
        <v>-11</v>
      </c>
    </row>
    <row r="100" spans="1:4" ht="12.75">
      <c r="A100">
        <v>98</v>
      </c>
      <c r="B100" t="s">
        <v>61</v>
      </c>
      <c r="C100" s="15">
        <f t="shared" si="3"/>
        <v>-0.8</v>
      </c>
      <c r="D100" s="15">
        <f t="shared" si="2"/>
        <v>-13.200000000000001</v>
      </c>
    </row>
    <row r="101" spans="1:4" ht="12.75">
      <c r="A101">
        <v>99</v>
      </c>
      <c r="B101" t="s">
        <v>53</v>
      </c>
      <c r="C101" s="15">
        <f t="shared" si="3"/>
        <v>2.8</v>
      </c>
      <c r="D101" s="15">
        <f t="shared" si="2"/>
        <v>-15.900000000000002</v>
      </c>
    </row>
    <row r="102" spans="1:4" ht="12.75">
      <c r="A102">
        <v>100</v>
      </c>
      <c r="B102" t="s">
        <v>65</v>
      </c>
      <c r="C102" s="15">
        <f t="shared" si="3"/>
        <v>-0.7</v>
      </c>
      <c r="D102" s="15">
        <f t="shared" si="2"/>
        <v>-21.9</v>
      </c>
    </row>
    <row r="103" spans="1:4" ht="12.75">
      <c r="A103">
        <v>101</v>
      </c>
      <c r="B103" t="s">
        <v>45</v>
      </c>
      <c r="C103" s="15">
        <f t="shared" si="3"/>
        <v>-3.9</v>
      </c>
      <c r="D103" s="15">
        <f t="shared" si="2"/>
        <v>-17</v>
      </c>
    </row>
    <row r="104" spans="1:4" ht="12.75">
      <c r="A104">
        <v>102</v>
      </c>
      <c r="B104" t="s">
        <v>21</v>
      </c>
      <c r="C104" s="15">
        <f t="shared" si="3"/>
        <v>-3.5</v>
      </c>
      <c r="D104" s="15">
        <f t="shared" si="2"/>
        <v>-9.3</v>
      </c>
    </row>
    <row r="105" spans="1:4" ht="12.75">
      <c r="A105">
        <v>103</v>
      </c>
      <c r="B105" t="s">
        <v>65</v>
      </c>
      <c r="C105" s="15">
        <f t="shared" si="3"/>
        <v>-0.7</v>
      </c>
      <c r="D105" s="15">
        <f t="shared" si="2"/>
        <v>-1.3000000000000016</v>
      </c>
    </row>
    <row r="106" spans="1:4" ht="12.75">
      <c r="A106">
        <v>104</v>
      </c>
      <c r="B106" t="s">
        <v>25</v>
      </c>
      <c r="C106" s="15">
        <f t="shared" si="3"/>
        <v>-3.5</v>
      </c>
      <c r="D106" s="15">
        <f t="shared" si="2"/>
        <v>3.8999999999999977</v>
      </c>
    </row>
    <row r="107" spans="1:4" ht="12.75">
      <c r="A107">
        <v>105</v>
      </c>
      <c r="B107" t="s">
        <v>61</v>
      </c>
      <c r="C107" s="15">
        <f t="shared" si="3"/>
        <v>-0.8</v>
      </c>
      <c r="D107" s="15">
        <f t="shared" si="2"/>
        <v>3.8999999999999986</v>
      </c>
    </row>
    <row r="108" spans="1:4" ht="12.75">
      <c r="A108">
        <v>106</v>
      </c>
      <c r="B108" t="s">
        <v>21</v>
      </c>
      <c r="C108" s="15">
        <f t="shared" si="3"/>
        <v>-3.5</v>
      </c>
      <c r="D108" s="15">
        <f t="shared" si="2"/>
        <v>1.1999999999999993</v>
      </c>
    </row>
    <row r="109" spans="1:4" ht="12.75">
      <c r="A109">
        <v>107</v>
      </c>
      <c r="B109" t="s">
        <v>37</v>
      </c>
      <c r="C109" s="15">
        <f t="shared" si="3"/>
        <v>4.5</v>
      </c>
      <c r="D109" s="15">
        <f t="shared" si="2"/>
        <v>7.499999999999999</v>
      </c>
    </row>
    <row r="110" spans="1:4" ht="12.75">
      <c r="A110">
        <v>108</v>
      </c>
      <c r="B110" t="s">
        <v>1</v>
      </c>
      <c r="C110" s="15">
        <f t="shared" si="3"/>
        <v>1.8</v>
      </c>
      <c r="D110" s="15">
        <f t="shared" si="2"/>
        <v>6.799999999999999</v>
      </c>
    </row>
    <row r="111" spans="1:4" ht="12.75">
      <c r="A111">
        <v>109</v>
      </c>
      <c r="B111" t="s">
        <v>77</v>
      </c>
      <c r="C111" s="15">
        <f t="shared" si="3"/>
        <v>4.2</v>
      </c>
      <c r="D111" s="15">
        <f t="shared" si="2"/>
        <v>6.800000000000002</v>
      </c>
    </row>
    <row r="112" spans="1:4" ht="12.75">
      <c r="A112">
        <v>110</v>
      </c>
      <c r="B112" t="s">
        <v>61</v>
      </c>
      <c r="C112" s="15">
        <f t="shared" si="3"/>
        <v>-0.8</v>
      </c>
      <c r="D112" s="15">
        <f t="shared" si="2"/>
        <v>-0.9000000000000021</v>
      </c>
    </row>
    <row r="113" spans="1:4" ht="12.75">
      <c r="A113">
        <v>111</v>
      </c>
      <c r="B113" t="s">
        <v>29</v>
      </c>
      <c r="C113" s="15">
        <f t="shared" si="3"/>
        <v>-0.4</v>
      </c>
      <c r="D113" s="15">
        <f t="shared" si="2"/>
        <v>-0.5000000000000014</v>
      </c>
    </row>
    <row r="114" spans="1:4" ht="12.75">
      <c r="A114">
        <v>112</v>
      </c>
      <c r="B114" t="s">
        <v>65</v>
      </c>
      <c r="C114" s="15">
        <f t="shared" si="3"/>
        <v>-0.7</v>
      </c>
      <c r="D114" s="15">
        <f t="shared" si="2"/>
        <v>-3.6000000000000028</v>
      </c>
    </row>
    <row r="115" spans="1:4" ht="12.75">
      <c r="A115">
        <v>113</v>
      </c>
      <c r="B115" t="s">
        <v>33</v>
      </c>
      <c r="C115" s="15">
        <f t="shared" si="3"/>
        <v>-3.2</v>
      </c>
      <c r="D115" s="15">
        <f t="shared" si="2"/>
        <v>-1.0999999999999999</v>
      </c>
    </row>
    <row r="116" spans="1:4" ht="12.75">
      <c r="A116">
        <v>114</v>
      </c>
      <c r="B116" t="s">
        <v>41</v>
      </c>
      <c r="C116" s="15">
        <f t="shared" si="3"/>
        <v>3.8</v>
      </c>
      <c r="D116" s="15">
        <f t="shared" si="2"/>
        <v>3.9000000000000004</v>
      </c>
    </row>
    <row r="117" spans="1:4" ht="12.75">
      <c r="A117">
        <v>115</v>
      </c>
      <c r="B117" t="s">
        <v>61</v>
      </c>
      <c r="C117" s="15">
        <f t="shared" si="3"/>
        <v>-0.8</v>
      </c>
      <c r="D117" s="15">
        <f t="shared" si="2"/>
        <v>-3.1000000000000014</v>
      </c>
    </row>
    <row r="118" spans="1:4" ht="12.75">
      <c r="A118">
        <v>116</v>
      </c>
      <c r="B118" t="s">
        <v>13</v>
      </c>
      <c r="C118" s="15">
        <f t="shared" si="3"/>
        <v>-3.5</v>
      </c>
      <c r="D118" s="15">
        <f t="shared" si="2"/>
        <v>-2.7000000000000006</v>
      </c>
    </row>
    <row r="119" spans="1:4" ht="12.75">
      <c r="A119">
        <v>117</v>
      </c>
      <c r="B119" t="s">
        <v>21</v>
      </c>
      <c r="C119" s="15">
        <f t="shared" si="3"/>
        <v>-3.5</v>
      </c>
      <c r="D119" s="15">
        <f t="shared" si="2"/>
        <v>4.6</v>
      </c>
    </row>
    <row r="120" spans="1:4" ht="12.75">
      <c r="A120">
        <v>118</v>
      </c>
      <c r="B120" t="s">
        <v>13</v>
      </c>
      <c r="C120" s="15">
        <f t="shared" si="3"/>
        <v>-3.5</v>
      </c>
      <c r="D120" s="15">
        <f t="shared" si="2"/>
        <v>12.3</v>
      </c>
    </row>
    <row r="121" spans="1:4" ht="12.75">
      <c r="A121">
        <v>119</v>
      </c>
      <c r="B121" t="s">
        <v>33</v>
      </c>
      <c r="C121" s="15">
        <f t="shared" si="3"/>
        <v>-3.2</v>
      </c>
      <c r="D121" s="15">
        <f t="shared" si="2"/>
        <v>15</v>
      </c>
    </row>
    <row r="122" spans="1:4" ht="12.75">
      <c r="A122">
        <v>120</v>
      </c>
      <c r="B122" t="s">
        <v>77</v>
      </c>
      <c r="C122" s="15">
        <f t="shared" si="3"/>
        <v>4.2</v>
      </c>
      <c r="D122" s="15">
        <f t="shared" si="2"/>
        <v>22.7</v>
      </c>
    </row>
    <row r="123" spans="1:4" ht="12.75">
      <c r="A123">
        <v>121</v>
      </c>
      <c r="B123" t="s">
        <v>41</v>
      </c>
      <c r="C123" s="15">
        <f t="shared" si="3"/>
        <v>3.8</v>
      </c>
      <c r="D123" s="15">
        <f t="shared" si="2"/>
        <v>22.700000000000003</v>
      </c>
    </row>
    <row r="124" spans="1:4" ht="12.75">
      <c r="A124">
        <v>122</v>
      </c>
      <c r="B124" t="s">
        <v>37</v>
      </c>
      <c r="C124" s="15">
        <f t="shared" si="3"/>
        <v>4.5</v>
      </c>
      <c r="D124" s="15">
        <f t="shared" si="2"/>
        <v>14.999999999999998</v>
      </c>
    </row>
    <row r="125" spans="1:4" ht="12.75">
      <c r="A125">
        <v>123</v>
      </c>
      <c r="B125" t="s">
        <v>37</v>
      </c>
      <c r="C125" s="15">
        <f t="shared" si="3"/>
        <v>4.5</v>
      </c>
      <c r="D125" s="15">
        <f t="shared" si="2"/>
        <v>6.999999999999998</v>
      </c>
    </row>
    <row r="126" spans="1:4" ht="12.75">
      <c r="A126">
        <v>124</v>
      </c>
      <c r="B126" t="s">
        <v>13</v>
      </c>
      <c r="C126" s="15">
        <f t="shared" si="3"/>
        <v>-3.5</v>
      </c>
      <c r="D126" s="15">
        <f t="shared" si="2"/>
        <v>4.299999999999998</v>
      </c>
    </row>
    <row r="127" spans="1:4" ht="12.75">
      <c r="A127">
        <v>125</v>
      </c>
      <c r="B127" t="s">
        <v>13</v>
      </c>
      <c r="C127" s="15">
        <f t="shared" si="3"/>
        <v>-3.5</v>
      </c>
      <c r="D127" s="15">
        <f t="shared" si="2"/>
        <v>7.399999999999998</v>
      </c>
    </row>
    <row r="128" spans="1:4" ht="12.75">
      <c r="A128">
        <v>126</v>
      </c>
      <c r="B128" t="s">
        <v>53</v>
      </c>
      <c r="C128" s="15">
        <f t="shared" si="3"/>
        <v>2.8</v>
      </c>
      <c r="D128" s="15">
        <f t="shared" si="2"/>
        <v>12.7</v>
      </c>
    </row>
    <row r="129" spans="1:4" ht="12.75">
      <c r="A129">
        <v>127</v>
      </c>
      <c r="B129" t="s">
        <v>41</v>
      </c>
      <c r="C129" s="15">
        <f t="shared" si="3"/>
        <v>3.8</v>
      </c>
      <c r="D129" s="15">
        <f t="shared" si="2"/>
        <v>9.099999999999998</v>
      </c>
    </row>
    <row r="130" spans="1:4" ht="12.75">
      <c r="A130">
        <v>128</v>
      </c>
      <c r="B130" t="s">
        <v>1</v>
      </c>
      <c r="C130" s="15">
        <f t="shared" si="3"/>
        <v>1.8</v>
      </c>
      <c r="D130" s="15">
        <f t="shared" si="2"/>
        <v>9.8</v>
      </c>
    </row>
    <row r="131" spans="1:4" ht="12.75">
      <c r="A131">
        <v>129</v>
      </c>
      <c r="B131" t="s">
        <v>9</v>
      </c>
      <c r="C131" s="15">
        <f t="shared" si="3"/>
        <v>-3.5</v>
      </c>
      <c r="D131" s="15">
        <f t="shared" si="2"/>
        <v>9.8</v>
      </c>
    </row>
    <row r="132" spans="1:4" ht="12.75">
      <c r="A132">
        <v>130</v>
      </c>
      <c r="B132" t="s">
        <v>29</v>
      </c>
      <c r="C132" s="15">
        <f t="shared" si="3"/>
        <v>-0.4</v>
      </c>
      <c r="D132" s="15">
        <f aca="true" t="shared" si="4" ref="D132:D177">SUM(C132:C151)</f>
        <v>12.9</v>
      </c>
    </row>
    <row r="133" spans="1:4" ht="12.75">
      <c r="A133">
        <v>131</v>
      </c>
      <c r="B133" t="s">
        <v>21</v>
      </c>
      <c r="C133" s="15">
        <f aca="true" t="shared" si="5" ref="C133:C196">VLOOKUP(B133,$F$7:$G$26,2)</f>
        <v>-3.5</v>
      </c>
      <c r="D133" s="15">
        <f t="shared" si="4"/>
        <v>17.799999999999997</v>
      </c>
    </row>
    <row r="134" spans="1:4" ht="12.75">
      <c r="A134">
        <v>132</v>
      </c>
      <c r="B134" t="s">
        <v>1</v>
      </c>
      <c r="C134" s="15">
        <f t="shared" si="5"/>
        <v>1.8</v>
      </c>
      <c r="D134" s="15">
        <f t="shared" si="4"/>
        <v>20.900000000000002</v>
      </c>
    </row>
    <row r="135" spans="1:4" ht="12.75">
      <c r="A135">
        <v>133</v>
      </c>
      <c r="B135" t="s">
        <v>1</v>
      </c>
      <c r="C135" s="15">
        <f t="shared" si="5"/>
        <v>1.8</v>
      </c>
      <c r="D135" s="15">
        <f t="shared" si="4"/>
        <v>23.6</v>
      </c>
    </row>
    <row r="136" spans="1:4" ht="12.75">
      <c r="A136">
        <v>134</v>
      </c>
      <c r="B136" t="s">
        <v>33</v>
      </c>
      <c r="C136" s="15">
        <f t="shared" si="5"/>
        <v>-3.2</v>
      </c>
      <c r="D136" s="15">
        <f t="shared" si="4"/>
        <v>26.000000000000004</v>
      </c>
    </row>
    <row r="137" spans="1:4" ht="12.75">
      <c r="A137">
        <v>135</v>
      </c>
      <c r="B137" t="s">
        <v>29</v>
      </c>
      <c r="C137" s="15">
        <f t="shared" si="5"/>
        <v>-0.4</v>
      </c>
      <c r="D137" s="15">
        <f t="shared" si="4"/>
        <v>33.7</v>
      </c>
    </row>
    <row r="138" spans="1:4" ht="12.75">
      <c r="A138">
        <v>136</v>
      </c>
      <c r="B138" t="s">
        <v>41</v>
      </c>
      <c r="C138" s="15">
        <f t="shared" si="5"/>
        <v>3.8</v>
      </c>
      <c r="D138" s="15">
        <f t="shared" si="4"/>
        <v>30.6</v>
      </c>
    </row>
    <row r="139" spans="1:4" ht="12.75">
      <c r="A139">
        <v>137</v>
      </c>
      <c r="B139" t="s">
        <v>77</v>
      </c>
      <c r="C139" s="15">
        <f t="shared" si="5"/>
        <v>4.2</v>
      </c>
      <c r="D139" s="15">
        <f t="shared" si="4"/>
        <v>22.900000000000002</v>
      </c>
    </row>
    <row r="140" spans="1:4" ht="12.75">
      <c r="A140">
        <v>138</v>
      </c>
      <c r="B140" t="s">
        <v>61</v>
      </c>
      <c r="C140" s="15">
        <f t="shared" si="5"/>
        <v>-0.8</v>
      </c>
      <c r="D140" s="15">
        <f t="shared" si="4"/>
        <v>17.9</v>
      </c>
    </row>
    <row r="141" spans="1:4" ht="12.75">
      <c r="A141">
        <v>139</v>
      </c>
      <c r="B141" t="s">
        <v>37</v>
      </c>
      <c r="C141" s="15">
        <f t="shared" si="5"/>
        <v>4.5</v>
      </c>
      <c r="D141" s="15">
        <f t="shared" si="4"/>
        <v>21.5</v>
      </c>
    </row>
    <row r="142" spans="1:4" ht="12.75">
      <c r="A142">
        <v>140</v>
      </c>
      <c r="B142" t="s">
        <v>77</v>
      </c>
      <c r="C142" s="15">
        <f t="shared" si="5"/>
        <v>4.2</v>
      </c>
      <c r="D142" s="15">
        <f t="shared" si="4"/>
        <v>13.499999999999996</v>
      </c>
    </row>
    <row r="143" spans="1:4" ht="12.75">
      <c r="A143">
        <v>141</v>
      </c>
      <c r="B143" t="s">
        <v>45</v>
      </c>
      <c r="C143" s="15">
        <f t="shared" si="5"/>
        <v>-3.9</v>
      </c>
      <c r="D143" s="15">
        <f t="shared" si="4"/>
        <v>7.6999999999999975</v>
      </c>
    </row>
    <row r="144" spans="1:4" ht="12.75">
      <c r="A144">
        <v>142</v>
      </c>
      <c r="B144" t="s">
        <v>21</v>
      </c>
      <c r="C144" s="15">
        <f t="shared" si="5"/>
        <v>-3.5</v>
      </c>
      <c r="D144" s="15">
        <f t="shared" si="4"/>
        <v>11.2</v>
      </c>
    </row>
    <row r="145" spans="1:4" ht="12.75">
      <c r="A145">
        <v>143</v>
      </c>
      <c r="B145" t="s">
        <v>1</v>
      </c>
      <c r="C145" s="15">
        <f t="shared" si="5"/>
        <v>1.8</v>
      </c>
      <c r="D145" s="15">
        <f t="shared" si="4"/>
        <v>10.2</v>
      </c>
    </row>
    <row r="146" spans="1:4" ht="12.75">
      <c r="A146">
        <v>144</v>
      </c>
      <c r="B146" t="s">
        <v>29</v>
      </c>
      <c r="C146" s="15">
        <f t="shared" si="5"/>
        <v>-0.4</v>
      </c>
      <c r="D146" s="15">
        <f t="shared" si="4"/>
        <v>4.900000000000002</v>
      </c>
    </row>
    <row r="147" spans="1:4" ht="12.75">
      <c r="A147">
        <v>145</v>
      </c>
      <c r="B147" t="s">
        <v>1</v>
      </c>
      <c r="C147" s="15">
        <f t="shared" si="5"/>
        <v>1.8</v>
      </c>
      <c r="D147" s="15">
        <f t="shared" si="4"/>
        <v>1.8000000000000007</v>
      </c>
    </row>
    <row r="148" spans="1:4" ht="12.75">
      <c r="A148">
        <v>146</v>
      </c>
      <c r="B148" t="s">
        <v>61</v>
      </c>
      <c r="C148" s="15">
        <f t="shared" si="5"/>
        <v>-0.8</v>
      </c>
      <c r="D148" s="15">
        <f t="shared" si="4"/>
        <v>3.7999999999999963</v>
      </c>
    </row>
    <row r="149" spans="1:4" ht="12.75">
      <c r="A149">
        <v>147</v>
      </c>
      <c r="B149" t="s">
        <v>37</v>
      </c>
      <c r="C149" s="15">
        <f t="shared" si="5"/>
        <v>4.5</v>
      </c>
      <c r="D149" s="15">
        <f t="shared" si="4"/>
        <v>8.799999999999997</v>
      </c>
    </row>
    <row r="150" spans="1:4" ht="12.75">
      <c r="A150">
        <v>148</v>
      </c>
      <c r="B150" t="s">
        <v>1</v>
      </c>
      <c r="C150" s="15">
        <f t="shared" si="5"/>
        <v>1.8</v>
      </c>
      <c r="D150" s="15">
        <f t="shared" si="4"/>
        <v>0.39999999999999725</v>
      </c>
    </row>
    <row r="151" spans="1:4" ht="12.75">
      <c r="A151">
        <v>149</v>
      </c>
      <c r="B151" t="s">
        <v>29</v>
      </c>
      <c r="C151" s="15">
        <f t="shared" si="5"/>
        <v>-0.4</v>
      </c>
      <c r="D151" s="15">
        <f t="shared" si="4"/>
        <v>2.3999999999999964</v>
      </c>
    </row>
    <row r="152" spans="1:4" ht="12.75">
      <c r="A152">
        <v>150</v>
      </c>
      <c r="B152" t="s">
        <v>37</v>
      </c>
      <c r="C152" s="15">
        <f t="shared" si="5"/>
        <v>4.5</v>
      </c>
      <c r="D152" s="15">
        <f t="shared" si="4"/>
        <v>2.3999999999999986</v>
      </c>
    </row>
    <row r="153" spans="1:4" ht="12.75">
      <c r="A153">
        <v>151</v>
      </c>
      <c r="B153" t="s">
        <v>29</v>
      </c>
      <c r="C153" s="15">
        <f t="shared" si="5"/>
        <v>-0.4</v>
      </c>
      <c r="D153" s="15">
        <f t="shared" si="4"/>
        <v>-3.4000000000000004</v>
      </c>
    </row>
    <row r="154" spans="1:4" ht="12.75">
      <c r="A154">
        <v>152</v>
      </c>
      <c r="B154" t="s">
        <v>37</v>
      </c>
      <c r="C154" s="15">
        <f t="shared" si="5"/>
        <v>4.5</v>
      </c>
      <c r="D154" s="15">
        <f t="shared" si="4"/>
        <v>-7.500000000000002</v>
      </c>
    </row>
    <row r="155" spans="1:4" ht="12.75">
      <c r="A155">
        <v>153</v>
      </c>
      <c r="B155" t="s">
        <v>77</v>
      </c>
      <c r="C155" s="15">
        <f t="shared" si="5"/>
        <v>4.2</v>
      </c>
      <c r="D155" s="15">
        <f t="shared" si="4"/>
        <v>-7.800000000000002</v>
      </c>
    </row>
    <row r="156" spans="1:4" ht="12.75">
      <c r="A156">
        <v>154</v>
      </c>
      <c r="B156" t="s">
        <v>37</v>
      </c>
      <c r="C156" s="15">
        <f t="shared" si="5"/>
        <v>4.5</v>
      </c>
      <c r="D156" s="15">
        <f t="shared" si="4"/>
        <v>-15.500000000000004</v>
      </c>
    </row>
    <row r="157" spans="1:4" ht="12.75">
      <c r="A157">
        <v>155</v>
      </c>
      <c r="B157" t="s">
        <v>25</v>
      </c>
      <c r="C157" s="15">
        <f t="shared" si="5"/>
        <v>-3.5</v>
      </c>
      <c r="D157" s="15">
        <f t="shared" si="4"/>
        <v>-20.8</v>
      </c>
    </row>
    <row r="158" spans="1:4" ht="12.75">
      <c r="A158">
        <v>156</v>
      </c>
      <c r="B158" t="s">
        <v>45</v>
      </c>
      <c r="C158" s="15">
        <f t="shared" si="5"/>
        <v>-3.9</v>
      </c>
      <c r="D158" s="15">
        <f t="shared" si="4"/>
        <v>-13.500000000000004</v>
      </c>
    </row>
    <row r="159" spans="1:4" ht="12.75">
      <c r="A159">
        <v>157</v>
      </c>
      <c r="B159" t="s">
        <v>61</v>
      </c>
      <c r="C159" s="15">
        <f t="shared" si="5"/>
        <v>-0.8</v>
      </c>
      <c r="D159" s="15">
        <f t="shared" si="4"/>
        <v>-7.799999999999998</v>
      </c>
    </row>
    <row r="160" spans="1:4" ht="12.75">
      <c r="A160">
        <v>158</v>
      </c>
      <c r="B160" t="s">
        <v>53</v>
      </c>
      <c r="C160" s="15">
        <f t="shared" si="5"/>
        <v>2.8</v>
      </c>
      <c r="D160" s="15">
        <f t="shared" si="4"/>
        <v>-11.499999999999996</v>
      </c>
    </row>
    <row r="161" spans="1:4" ht="12.75">
      <c r="A161">
        <v>159</v>
      </c>
      <c r="B161" t="s">
        <v>21</v>
      </c>
      <c r="C161" s="15">
        <f t="shared" si="5"/>
        <v>-3.5</v>
      </c>
      <c r="D161" s="15">
        <f t="shared" si="4"/>
        <v>-9.8</v>
      </c>
    </row>
    <row r="162" spans="1:4" ht="12.75">
      <c r="A162">
        <v>160</v>
      </c>
      <c r="B162" t="s">
        <v>57</v>
      </c>
      <c r="C162" s="15">
        <f t="shared" si="5"/>
        <v>-1.6</v>
      </c>
      <c r="D162" s="15">
        <f t="shared" si="4"/>
        <v>-9.799999999999997</v>
      </c>
    </row>
    <row r="163" spans="1:4" ht="12.75">
      <c r="A163">
        <v>161</v>
      </c>
      <c r="B163" t="s">
        <v>29</v>
      </c>
      <c r="C163" s="15">
        <f t="shared" si="5"/>
        <v>-0.4</v>
      </c>
      <c r="D163" s="15">
        <f t="shared" si="4"/>
        <v>-9.000000000000002</v>
      </c>
    </row>
    <row r="164" spans="1:4" ht="12.75">
      <c r="A164">
        <v>162</v>
      </c>
      <c r="B164" t="s">
        <v>5</v>
      </c>
      <c r="C164" s="15">
        <f t="shared" si="5"/>
        <v>-4.5</v>
      </c>
      <c r="D164" s="15">
        <f t="shared" si="4"/>
        <v>-4.800000000000003</v>
      </c>
    </row>
    <row r="165" spans="1:4" ht="12.75">
      <c r="A165">
        <v>163</v>
      </c>
      <c r="B165" t="s">
        <v>13</v>
      </c>
      <c r="C165" s="15">
        <f t="shared" si="5"/>
        <v>-3.5</v>
      </c>
      <c r="D165" s="15">
        <f t="shared" si="4"/>
        <v>-3.8</v>
      </c>
    </row>
    <row r="166" spans="1:4" ht="12.75">
      <c r="A166">
        <v>164</v>
      </c>
      <c r="B166" t="s">
        <v>25</v>
      </c>
      <c r="C166" s="15">
        <f t="shared" si="5"/>
        <v>-3.5</v>
      </c>
      <c r="D166" s="15">
        <f t="shared" si="4"/>
        <v>-3.8</v>
      </c>
    </row>
    <row r="167" spans="1:4" ht="12.75">
      <c r="A167">
        <v>165</v>
      </c>
      <c r="B167" t="s">
        <v>41</v>
      </c>
      <c r="C167" s="15">
        <f t="shared" si="5"/>
        <v>3.8</v>
      </c>
      <c r="D167" s="15">
        <f t="shared" si="4"/>
        <v>-0.7000000000000007</v>
      </c>
    </row>
    <row r="168" spans="1:4" ht="12.75">
      <c r="A168">
        <v>166</v>
      </c>
      <c r="B168" t="s">
        <v>77</v>
      </c>
      <c r="C168" s="15">
        <f t="shared" si="5"/>
        <v>4.2</v>
      </c>
      <c r="D168" s="15">
        <f t="shared" si="4"/>
        <v>-8.4</v>
      </c>
    </row>
    <row r="169" spans="1:4" ht="12.75">
      <c r="A169">
        <v>167</v>
      </c>
      <c r="B169" t="s">
        <v>45</v>
      </c>
      <c r="C169" s="15">
        <f t="shared" si="5"/>
        <v>-3.9</v>
      </c>
      <c r="D169" s="15">
        <f t="shared" si="4"/>
        <v>-8.400000000000002</v>
      </c>
    </row>
    <row r="170" spans="1:4" ht="12.75">
      <c r="A170">
        <v>168</v>
      </c>
      <c r="B170" t="s">
        <v>41</v>
      </c>
      <c r="C170" s="15">
        <f t="shared" si="5"/>
        <v>3.8</v>
      </c>
      <c r="D170" s="15">
        <f t="shared" si="4"/>
        <v>-5.300000000000001</v>
      </c>
    </row>
    <row r="171" spans="1:4" ht="12.75">
      <c r="A171">
        <v>169</v>
      </c>
      <c r="B171" t="s">
        <v>29</v>
      </c>
      <c r="C171" s="15">
        <f t="shared" si="5"/>
        <v>-0.4</v>
      </c>
      <c r="D171" s="15">
        <f t="shared" si="4"/>
        <v>-6.300000000000002</v>
      </c>
    </row>
    <row r="172" spans="1:4" ht="12.75">
      <c r="A172">
        <v>170</v>
      </c>
      <c r="B172" t="s">
        <v>73</v>
      </c>
      <c r="C172" s="15">
        <f t="shared" si="5"/>
        <v>-1.3</v>
      </c>
      <c r="D172" s="15">
        <f t="shared" si="4"/>
        <v>-1.6999999999999993</v>
      </c>
    </row>
    <row r="173" spans="1:4" ht="12.75">
      <c r="A173">
        <v>171</v>
      </c>
      <c r="B173" t="s">
        <v>5</v>
      </c>
      <c r="C173" s="15">
        <f t="shared" si="5"/>
        <v>-4.5</v>
      </c>
      <c r="D173" s="15">
        <f t="shared" si="4"/>
        <v>-3.9000000000000004</v>
      </c>
    </row>
    <row r="174" spans="1:4" ht="12.75">
      <c r="A174">
        <v>172</v>
      </c>
      <c r="B174" t="s">
        <v>77</v>
      </c>
      <c r="C174" s="15">
        <f t="shared" si="5"/>
        <v>4.2</v>
      </c>
      <c r="D174" s="15">
        <f t="shared" si="4"/>
        <v>-2.8999999999999995</v>
      </c>
    </row>
    <row r="175" spans="1:4" ht="12.75">
      <c r="A175">
        <v>173</v>
      </c>
      <c r="B175" t="s">
        <v>25</v>
      </c>
      <c r="C175" s="15">
        <f t="shared" si="5"/>
        <v>-3.5</v>
      </c>
      <c r="D175" s="15">
        <f t="shared" si="4"/>
        <v>-2.8999999999999995</v>
      </c>
    </row>
    <row r="176" spans="1:4" ht="12.75">
      <c r="A176">
        <v>174</v>
      </c>
      <c r="B176" t="s">
        <v>61</v>
      </c>
      <c r="C176" s="15">
        <f t="shared" si="5"/>
        <v>-0.8</v>
      </c>
      <c r="D176" s="15">
        <f t="shared" si="4"/>
        <v>-2.5999999999999996</v>
      </c>
    </row>
    <row r="177" spans="1:4" ht="12.75">
      <c r="A177">
        <v>175</v>
      </c>
      <c r="B177" t="s">
        <v>41</v>
      </c>
      <c r="C177" s="15">
        <f t="shared" si="5"/>
        <v>3.8</v>
      </c>
      <c r="D177" s="15">
        <f t="shared" si="4"/>
        <v>-2.5999999999999996</v>
      </c>
    </row>
    <row r="178" spans="1:4" ht="12.75">
      <c r="A178">
        <v>176</v>
      </c>
      <c r="B178" t="s">
        <v>1</v>
      </c>
      <c r="C178" s="15">
        <f t="shared" si="5"/>
        <v>1.8</v>
      </c>
      <c r="D178" s="15"/>
    </row>
    <row r="179" spans="1:4" ht="12.75">
      <c r="A179">
        <v>177</v>
      </c>
      <c r="B179" t="s">
        <v>5</v>
      </c>
      <c r="C179" s="15">
        <f t="shared" si="5"/>
        <v>-4.5</v>
      </c>
      <c r="D179" s="15"/>
    </row>
    <row r="180" spans="1:4" ht="12.75">
      <c r="A180">
        <v>178</v>
      </c>
      <c r="B180" t="s">
        <v>37</v>
      </c>
      <c r="C180" s="15">
        <f t="shared" si="5"/>
        <v>4.5</v>
      </c>
      <c r="D180" s="15"/>
    </row>
    <row r="181" spans="1:4" ht="12.75">
      <c r="A181">
        <v>179</v>
      </c>
      <c r="B181" t="s">
        <v>21</v>
      </c>
      <c r="C181" s="15">
        <f t="shared" si="5"/>
        <v>-3.5</v>
      </c>
      <c r="D181" s="15"/>
    </row>
    <row r="182" spans="1:4" ht="12.75">
      <c r="A182">
        <v>180</v>
      </c>
      <c r="B182" t="s">
        <v>61</v>
      </c>
      <c r="C182" s="15">
        <f t="shared" si="5"/>
        <v>-0.8</v>
      </c>
      <c r="D182" s="15"/>
    </row>
    <row r="183" spans="1:4" ht="12.75">
      <c r="A183">
        <v>181</v>
      </c>
      <c r="B183" t="s">
        <v>41</v>
      </c>
      <c r="C183" s="15">
        <f t="shared" si="5"/>
        <v>3.8</v>
      </c>
      <c r="D183" s="15"/>
    </row>
    <row r="184" spans="1:4" ht="12.75">
      <c r="A184">
        <v>182</v>
      </c>
      <c r="B184" t="s">
        <v>25</v>
      </c>
      <c r="C184" s="15">
        <f t="shared" si="5"/>
        <v>-3.5</v>
      </c>
      <c r="D184" s="15"/>
    </row>
    <row r="185" spans="1:4" ht="12.75">
      <c r="A185">
        <v>183</v>
      </c>
      <c r="B185" t="s">
        <v>25</v>
      </c>
      <c r="C185" s="15">
        <f t="shared" si="5"/>
        <v>-3.5</v>
      </c>
      <c r="D185" s="15"/>
    </row>
    <row r="186" spans="1:4" ht="12.75">
      <c r="A186">
        <v>184</v>
      </c>
      <c r="B186" t="s">
        <v>29</v>
      </c>
      <c r="C186" s="15">
        <f t="shared" si="5"/>
        <v>-0.4</v>
      </c>
      <c r="D186" s="15"/>
    </row>
    <row r="187" spans="1:4" ht="12.75">
      <c r="A187">
        <v>185</v>
      </c>
      <c r="B187" t="s">
        <v>45</v>
      </c>
      <c r="C187" s="15">
        <f t="shared" si="5"/>
        <v>-3.9</v>
      </c>
      <c r="D187" s="15"/>
    </row>
    <row r="188" spans="1:4" ht="12.75">
      <c r="A188">
        <v>186</v>
      </c>
      <c r="B188" t="s">
        <v>77</v>
      </c>
      <c r="C188" s="15">
        <f t="shared" si="5"/>
        <v>4.2</v>
      </c>
      <c r="D188" s="15"/>
    </row>
    <row r="189" spans="1:4" ht="12.75">
      <c r="A189">
        <v>187</v>
      </c>
      <c r="B189" t="s">
        <v>61</v>
      </c>
      <c r="C189" s="15">
        <f t="shared" si="5"/>
        <v>-0.8</v>
      </c>
      <c r="D189" s="15"/>
    </row>
    <row r="190" spans="1:4" ht="12.75">
      <c r="A190">
        <v>188</v>
      </c>
      <c r="B190" t="s">
        <v>53</v>
      </c>
      <c r="C190" s="15">
        <f t="shared" si="5"/>
        <v>2.8</v>
      </c>
      <c r="D190" s="15"/>
    </row>
    <row r="191" spans="1:4" ht="12.75">
      <c r="A191">
        <v>189</v>
      </c>
      <c r="B191" t="s">
        <v>77</v>
      </c>
      <c r="C191" s="15">
        <f t="shared" si="5"/>
        <v>4.2</v>
      </c>
      <c r="D191" s="15"/>
    </row>
    <row r="192" spans="1:4" ht="12.75">
      <c r="A192">
        <v>190</v>
      </c>
      <c r="B192" t="s">
        <v>21</v>
      </c>
      <c r="C192" s="15">
        <f t="shared" si="5"/>
        <v>-3.5</v>
      </c>
      <c r="D192" s="15"/>
    </row>
    <row r="193" spans="1:4" ht="12.75">
      <c r="A193">
        <v>191</v>
      </c>
      <c r="B193" t="s">
        <v>25</v>
      </c>
      <c r="C193" s="15">
        <f t="shared" si="5"/>
        <v>-3.5</v>
      </c>
      <c r="D193" s="15"/>
    </row>
    <row r="194" spans="1:4" ht="12.75">
      <c r="A194">
        <v>192</v>
      </c>
      <c r="B194" t="s">
        <v>77</v>
      </c>
      <c r="C194" s="15">
        <f t="shared" si="5"/>
        <v>4.2</v>
      </c>
      <c r="D194" s="15"/>
    </row>
    <row r="195" spans="1:4" ht="12.75">
      <c r="A195">
        <v>193</v>
      </c>
      <c r="B195" t="s">
        <v>33</v>
      </c>
      <c r="C195" s="15">
        <f t="shared" si="5"/>
        <v>-3.2</v>
      </c>
      <c r="D195" s="15"/>
    </row>
    <row r="196" spans="1:4" ht="12.75">
      <c r="A196">
        <v>194</v>
      </c>
      <c r="B196" t="s">
        <v>61</v>
      </c>
      <c r="C196" s="15">
        <f t="shared" si="5"/>
        <v>-0.8</v>
      </c>
      <c r="D196" s="1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M44"/>
  <sheetViews>
    <sheetView tabSelected="1" zoomScalePageLayoutView="0" workbookViewId="0" topLeftCell="A1">
      <selection activeCell="O7" sqref="O7"/>
    </sheetView>
  </sheetViews>
  <sheetFormatPr defaultColWidth="9.00390625" defaultRowHeight="12.75"/>
  <cols>
    <col min="2" max="2" width="12.875" style="0" bestFit="1" customWidth="1"/>
    <col min="3" max="3" width="13.875" style="0" bestFit="1" customWidth="1"/>
    <col min="5" max="5" width="12.00390625" style="0" bestFit="1" customWidth="1"/>
  </cols>
  <sheetData>
    <row r="4" spans="2:13" ht="12.75">
      <c r="B4" s="21" t="s">
        <v>83</v>
      </c>
      <c r="C4" s="21" t="s">
        <v>85</v>
      </c>
      <c r="D4" s="21" t="s">
        <v>84</v>
      </c>
      <c r="E4" s="15"/>
      <c r="F4" s="15"/>
      <c r="G4" s="15" t="s">
        <v>91</v>
      </c>
      <c r="H4" s="15"/>
      <c r="I4" s="15"/>
      <c r="J4" s="15"/>
      <c r="K4" s="15" t="s">
        <v>92</v>
      </c>
      <c r="L4" s="15"/>
      <c r="M4" s="15"/>
    </row>
    <row r="5" spans="2:13" ht="12.75">
      <c r="B5" s="21" t="s">
        <v>1</v>
      </c>
      <c r="C5" s="21">
        <f>COUNTIF(protein_seq_input!$B$3:$B$196,B5)</f>
        <v>15</v>
      </c>
      <c r="D5" s="15">
        <f>C5/SUM(C5:C24)</f>
        <v>0.07731958762886598</v>
      </c>
      <c r="E5">
        <v>1</v>
      </c>
      <c r="F5" s="15"/>
      <c r="G5" s="21" t="s">
        <v>1</v>
      </c>
      <c r="H5" s="15">
        <v>0.077</v>
      </c>
      <c r="I5" s="21">
        <v>1</v>
      </c>
      <c r="J5" s="15"/>
      <c r="K5" s="21" t="s">
        <v>1</v>
      </c>
      <c r="L5" s="15">
        <v>0.089</v>
      </c>
      <c r="M5" s="21">
        <v>1</v>
      </c>
    </row>
    <row r="6" spans="2:13" ht="12.75">
      <c r="B6" s="21" t="s">
        <v>17</v>
      </c>
      <c r="C6" s="21">
        <f>COUNTIF(protein_seq_input!$B$3:$B$196,B6)</f>
        <v>0</v>
      </c>
      <c r="D6" s="15">
        <f aca="true" t="shared" si="0" ref="D6:D24">C6/SUM(C6:C25)</f>
        <v>0</v>
      </c>
      <c r="E6">
        <v>1</v>
      </c>
      <c r="F6" s="15"/>
      <c r="G6" s="21" t="s">
        <v>17</v>
      </c>
      <c r="H6" s="15">
        <v>0.008</v>
      </c>
      <c r="I6" s="21">
        <v>1</v>
      </c>
      <c r="J6" s="15"/>
      <c r="K6" s="21" t="s">
        <v>17</v>
      </c>
      <c r="L6" s="15">
        <v>0.004</v>
      </c>
      <c r="M6" s="21">
        <v>1</v>
      </c>
    </row>
    <row r="7" spans="2:13" ht="12.75">
      <c r="B7" s="21" t="s">
        <v>13</v>
      </c>
      <c r="C7" s="21">
        <f>COUNTIF(protein_seq_input!$B$3:$B$196,B7)</f>
        <v>11</v>
      </c>
      <c r="D7" s="15">
        <f t="shared" si="0"/>
        <v>0.029490616621983913</v>
      </c>
      <c r="E7">
        <v>2</v>
      </c>
      <c r="F7" s="15"/>
      <c r="G7" s="21" t="s">
        <v>13</v>
      </c>
      <c r="H7" s="15">
        <v>0.052</v>
      </c>
      <c r="I7" s="21">
        <v>2</v>
      </c>
      <c r="J7" s="15"/>
      <c r="K7" s="21" t="s">
        <v>13</v>
      </c>
      <c r="L7" s="15">
        <v>0.027</v>
      </c>
      <c r="M7" s="21">
        <v>2</v>
      </c>
    </row>
    <row r="8" spans="2:13" ht="12.75">
      <c r="B8" s="21" t="s">
        <v>25</v>
      </c>
      <c r="C8" s="21">
        <f>COUNTIF(protein_seq_input!$B$3:$B$196,B8)</f>
        <v>13</v>
      </c>
      <c r="D8" s="15">
        <f t="shared" si="0"/>
        <v>0.03591160220994475</v>
      </c>
      <c r="E8">
        <v>2</v>
      </c>
      <c r="F8" s="15"/>
      <c r="G8" s="21" t="s">
        <v>25</v>
      </c>
      <c r="H8" s="15">
        <v>0.073</v>
      </c>
      <c r="I8" s="21">
        <v>2</v>
      </c>
      <c r="J8" s="15"/>
      <c r="K8" s="21" t="s">
        <v>25</v>
      </c>
      <c r="L8" s="15">
        <v>0.028</v>
      </c>
      <c r="M8" s="21">
        <v>2</v>
      </c>
    </row>
    <row r="9" spans="2:13" ht="12.75">
      <c r="B9" s="21" t="s">
        <v>53</v>
      </c>
      <c r="C9" s="21">
        <f>COUNTIF(protein_seq_input!$B$3:$B$196,B9)</f>
        <v>8</v>
      </c>
      <c r="D9" s="15">
        <f t="shared" si="0"/>
        <v>0.022922636103151862</v>
      </c>
      <c r="E9">
        <v>1</v>
      </c>
      <c r="F9" s="15"/>
      <c r="G9" s="21" t="s">
        <v>53</v>
      </c>
      <c r="H9" s="15">
        <v>0.045</v>
      </c>
      <c r="I9" s="21">
        <v>1</v>
      </c>
      <c r="J9" s="15"/>
      <c r="K9" s="21" t="s">
        <v>53</v>
      </c>
      <c r="L9" s="15">
        <v>0.072</v>
      </c>
      <c r="M9" s="21">
        <v>1</v>
      </c>
    </row>
    <row r="10" spans="2:13" ht="12.75">
      <c r="B10" s="21" t="s">
        <v>29</v>
      </c>
      <c r="C10" s="21">
        <f>COUNTIF(protein_seq_input!$B$3:$B$196,B10)</f>
        <v>15</v>
      </c>
      <c r="D10" s="15">
        <f t="shared" si="0"/>
        <v>0.04398826979472141</v>
      </c>
      <c r="E10">
        <v>3</v>
      </c>
      <c r="F10" s="15"/>
      <c r="G10" s="21" t="s">
        <v>29</v>
      </c>
      <c r="H10" s="15">
        <v>0.069</v>
      </c>
      <c r="I10" s="21">
        <v>3</v>
      </c>
      <c r="J10" s="15"/>
      <c r="K10" s="21" t="s">
        <v>29</v>
      </c>
      <c r="L10" s="15">
        <v>0.072</v>
      </c>
      <c r="M10" s="21">
        <v>3</v>
      </c>
    </row>
    <row r="11" spans="2:13" ht="12.75">
      <c r="B11" s="21" t="s">
        <v>33</v>
      </c>
      <c r="C11" s="21">
        <f>COUNTIF(protein_seq_input!$B$3:$B$196,B11)</f>
        <v>6</v>
      </c>
      <c r="D11" s="15">
        <f t="shared" si="0"/>
        <v>0.018404907975460124</v>
      </c>
      <c r="E11">
        <v>2</v>
      </c>
      <c r="F11" s="15"/>
      <c r="G11" s="21" t="s">
        <v>33</v>
      </c>
      <c r="H11" s="15">
        <v>0.023</v>
      </c>
      <c r="I11" s="21">
        <v>2</v>
      </c>
      <c r="J11" s="15"/>
      <c r="K11" s="21" t="s">
        <v>33</v>
      </c>
      <c r="L11" s="15">
        <v>0.01</v>
      </c>
      <c r="M11" s="21">
        <v>2</v>
      </c>
    </row>
    <row r="12" spans="2:13" ht="12.75">
      <c r="B12" s="22" t="s">
        <v>37</v>
      </c>
      <c r="C12" s="22">
        <f>COUNTIF(protein_seq_input!$B$3:$B$196,B12)</f>
        <v>16</v>
      </c>
      <c r="D12" s="19">
        <f t="shared" si="0"/>
        <v>0.05</v>
      </c>
      <c r="E12">
        <v>1</v>
      </c>
      <c r="F12" s="15"/>
      <c r="G12" s="23" t="s">
        <v>37</v>
      </c>
      <c r="H12" s="15">
        <v>0.074</v>
      </c>
      <c r="I12" s="21">
        <v>1</v>
      </c>
      <c r="J12" s="15"/>
      <c r="K12" s="23" t="s">
        <v>37</v>
      </c>
      <c r="L12" s="15">
        <v>0.103</v>
      </c>
      <c r="M12" s="21">
        <v>1</v>
      </c>
    </row>
    <row r="13" spans="2:13" ht="12.75">
      <c r="B13" s="22" t="s">
        <v>45</v>
      </c>
      <c r="C13" s="22">
        <f>COUNTIF(protein_seq_input!$B$3:$B$196,B13)</f>
        <v>13</v>
      </c>
      <c r="D13" s="19">
        <f t="shared" si="0"/>
        <v>0.04276315789473684</v>
      </c>
      <c r="E13">
        <v>2</v>
      </c>
      <c r="F13" s="15"/>
      <c r="G13" s="22" t="s">
        <v>45</v>
      </c>
      <c r="H13" s="15">
        <v>0.071</v>
      </c>
      <c r="I13" s="21">
        <v>2</v>
      </c>
      <c r="J13" s="15"/>
      <c r="K13" s="22" t="s">
        <v>45</v>
      </c>
      <c r="L13" s="15">
        <v>0.041</v>
      </c>
      <c r="M13" s="21">
        <v>2</v>
      </c>
    </row>
    <row r="14" spans="2:13" ht="12.75">
      <c r="B14" s="22" t="s">
        <v>41</v>
      </c>
      <c r="C14" s="22">
        <f>COUNTIF(protein_seq_input!$B$3:$B$196,B14)</f>
        <v>20</v>
      </c>
      <c r="D14" s="19">
        <f t="shared" si="0"/>
        <v>0.06872852233676977</v>
      </c>
      <c r="E14">
        <v>1</v>
      </c>
      <c r="F14" s="15"/>
      <c r="G14" s="22" t="s">
        <v>41</v>
      </c>
      <c r="H14" s="15">
        <v>0.097</v>
      </c>
      <c r="I14" s="21">
        <v>1</v>
      </c>
      <c r="J14" s="15"/>
      <c r="K14" s="22" t="s">
        <v>41</v>
      </c>
      <c r="L14" s="15">
        <v>0.128</v>
      </c>
      <c r="M14" s="21">
        <v>1</v>
      </c>
    </row>
    <row r="15" spans="2:13" ht="12.75">
      <c r="B15" s="22" t="s">
        <v>49</v>
      </c>
      <c r="C15" s="22">
        <f>COUNTIF(protein_seq_input!$B$3:$B$196,B15)</f>
        <v>3</v>
      </c>
      <c r="D15" s="19">
        <f t="shared" si="0"/>
        <v>0.01107011070110701</v>
      </c>
      <c r="E15">
        <v>1</v>
      </c>
      <c r="F15" s="15"/>
      <c r="G15" s="22" t="s">
        <v>49</v>
      </c>
      <c r="H15" s="15">
        <v>0.028</v>
      </c>
      <c r="I15" s="21">
        <v>1</v>
      </c>
      <c r="J15" s="15"/>
      <c r="K15" s="22" t="s">
        <v>49</v>
      </c>
      <c r="L15" s="15">
        <v>0.037</v>
      </c>
      <c r="M15" s="21">
        <v>1</v>
      </c>
    </row>
    <row r="16" spans="2:13" ht="12.75">
      <c r="B16" s="22" t="s">
        <v>9</v>
      </c>
      <c r="C16" s="22">
        <f>COUNTIF(protein_seq_input!$B$3:$B$196,B16)</f>
        <v>3</v>
      </c>
      <c r="D16" s="19">
        <f t="shared" si="0"/>
        <v>0.011194029850746268</v>
      </c>
      <c r="E16">
        <v>2</v>
      </c>
      <c r="F16" s="15"/>
      <c r="G16" s="22" t="s">
        <v>9</v>
      </c>
      <c r="H16" s="15">
        <v>0.039</v>
      </c>
      <c r="I16" s="21">
        <v>2</v>
      </c>
      <c r="J16" s="15"/>
      <c r="K16" s="22" t="s">
        <v>9</v>
      </c>
      <c r="L16" s="15">
        <v>0.032</v>
      </c>
      <c r="M16" s="21">
        <v>2</v>
      </c>
    </row>
    <row r="17" spans="2:13" ht="12.75">
      <c r="B17" s="22" t="s">
        <v>57</v>
      </c>
      <c r="C17" s="22">
        <f>COUNTIF(protein_seq_input!$B$3:$B$196,B17)</f>
        <v>4</v>
      </c>
      <c r="D17" s="19">
        <f t="shared" si="0"/>
        <v>0.01509433962264151</v>
      </c>
      <c r="E17">
        <v>3</v>
      </c>
      <c r="F17" s="15"/>
      <c r="G17" s="22" t="s">
        <v>57</v>
      </c>
      <c r="H17" s="15">
        <v>0.038</v>
      </c>
      <c r="I17" s="21">
        <v>3</v>
      </c>
      <c r="J17" s="15"/>
      <c r="K17" s="22" t="s">
        <v>57</v>
      </c>
      <c r="L17" s="15">
        <v>0.029</v>
      </c>
      <c r="M17" s="21">
        <v>3</v>
      </c>
    </row>
    <row r="18" spans="2:13" ht="12.75">
      <c r="B18" s="22" t="s">
        <v>21</v>
      </c>
      <c r="C18" s="22">
        <f>COUNTIF(protein_seq_input!$B$3:$B$196,B18)</f>
        <v>11</v>
      </c>
      <c r="D18" s="19">
        <f t="shared" si="0"/>
        <v>0.0421455938697318</v>
      </c>
      <c r="E18">
        <v>2</v>
      </c>
      <c r="F18" s="15"/>
      <c r="G18" s="22" t="s">
        <v>21</v>
      </c>
      <c r="H18" s="15">
        <v>0.037</v>
      </c>
      <c r="I18" s="21">
        <v>2</v>
      </c>
      <c r="J18" s="15"/>
      <c r="K18" s="22" t="s">
        <v>21</v>
      </c>
      <c r="L18" s="15">
        <v>0.044</v>
      </c>
      <c r="M18" s="21">
        <v>2</v>
      </c>
    </row>
    <row r="19" spans="2:13" ht="12.75">
      <c r="B19" s="22" t="s">
        <v>5</v>
      </c>
      <c r="C19" s="22">
        <f>COUNTIF(protein_seq_input!$B$3:$B$196,B19)</f>
        <v>7</v>
      </c>
      <c r="D19" s="19">
        <f t="shared" si="0"/>
        <v>0.028</v>
      </c>
      <c r="E19">
        <v>2</v>
      </c>
      <c r="F19" s="15"/>
      <c r="G19" s="22" t="s">
        <v>5</v>
      </c>
      <c r="H19" s="15">
        <v>0.041</v>
      </c>
      <c r="I19" s="21">
        <v>2</v>
      </c>
      <c r="J19" s="15"/>
      <c r="K19" s="22" t="s">
        <v>5</v>
      </c>
      <c r="L19" s="15">
        <v>0.033</v>
      </c>
      <c r="M19" s="21">
        <v>2</v>
      </c>
    </row>
    <row r="20" spans="2:13" ht="12.75">
      <c r="B20" s="22" t="s">
        <v>61</v>
      </c>
      <c r="C20" s="22">
        <f>COUNTIF(protein_seq_input!$B$3:$B$196,B20)</f>
        <v>18</v>
      </c>
      <c r="D20" s="19">
        <f t="shared" si="0"/>
        <v>0.07407407407407407</v>
      </c>
      <c r="E20">
        <v>2</v>
      </c>
      <c r="F20" s="15"/>
      <c r="G20" s="22" t="s">
        <v>61</v>
      </c>
      <c r="H20" s="15">
        <v>0.063</v>
      </c>
      <c r="I20" s="21">
        <v>2</v>
      </c>
      <c r="J20" s="15"/>
      <c r="K20" s="22" t="s">
        <v>61</v>
      </c>
      <c r="L20" s="15">
        <v>0.063</v>
      </c>
      <c r="M20" s="21">
        <v>2</v>
      </c>
    </row>
    <row r="21" spans="2:13" ht="12.75">
      <c r="B21" s="22" t="s">
        <v>65</v>
      </c>
      <c r="C21" s="22">
        <f>COUNTIF(protein_seq_input!$B$3:$B$196,B21)</f>
        <v>9</v>
      </c>
      <c r="D21" s="19">
        <f t="shared" si="0"/>
        <v>0.04</v>
      </c>
      <c r="E21">
        <v>3</v>
      </c>
      <c r="F21" s="15"/>
      <c r="G21" s="22" t="s">
        <v>65</v>
      </c>
      <c r="H21" s="15">
        <v>0.054</v>
      </c>
      <c r="I21" s="21">
        <v>3</v>
      </c>
      <c r="J21" s="15"/>
      <c r="K21" s="22" t="s">
        <v>65</v>
      </c>
      <c r="L21" s="15">
        <v>0.059</v>
      </c>
      <c r="M21" s="21">
        <v>3</v>
      </c>
    </row>
    <row r="22" spans="2:13" ht="12.75">
      <c r="B22" s="22" t="s">
        <v>77</v>
      </c>
      <c r="C22" s="22">
        <f>COUNTIF(protein_seq_input!$B$3:$B$196,B22)</f>
        <v>20</v>
      </c>
      <c r="D22" s="19">
        <f t="shared" si="0"/>
        <v>0.09259259259259259</v>
      </c>
      <c r="E22">
        <v>1</v>
      </c>
      <c r="F22" s="15"/>
      <c r="G22" s="22" t="s">
        <v>77</v>
      </c>
      <c r="H22" s="15">
        <v>0.067</v>
      </c>
      <c r="I22" s="21">
        <v>1</v>
      </c>
      <c r="J22" s="15"/>
      <c r="K22" s="22" t="s">
        <v>77</v>
      </c>
      <c r="L22" s="15">
        <v>0.077</v>
      </c>
      <c r="M22" s="21">
        <v>1</v>
      </c>
    </row>
    <row r="23" spans="2:13" ht="12.75">
      <c r="B23" s="22" t="s">
        <v>69</v>
      </c>
      <c r="C23" s="22">
        <f>COUNTIF(protein_seq_input!$B$3:$B$196,B23)</f>
        <v>0</v>
      </c>
      <c r="D23" s="19">
        <f t="shared" si="0"/>
        <v>0</v>
      </c>
      <c r="E23">
        <v>3</v>
      </c>
      <c r="F23" s="15"/>
      <c r="G23" s="22" t="s">
        <v>69</v>
      </c>
      <c r="H23" s="15">
        <v>0.01</v>
      </c>
      <c r="I23" s="21">
        <v>3</v>
      </c>
      <c r="J23" s="15"/>
      <c r="K23" s="22" t="s">
        <v>69</v>
      </c>
      <c r="L23" s="15">
        <v>0.017</v>
      </c>
      <c r="M23" s="21">
        <v>3</v>
      </c>
    </row>
    <row r="24" spans="2:13" ht="12.75">
      <c r="B24" s="22" t="s">
        <v>73</v>
      </c>
      <c r="C24" s="22">
        <f>COUNTIF(protein_seq_input!$B$3:$B$196,B24)</f>
        <v>2</v>
      </c>
      <c r="D24" s="19">
        <f t="shared" si="0"/>
        <v>0.01016025976746622</v>
      </c>
      <c r="E24">
        <v>3</v>
      </c>
      <c r="F24" s="15"/>
      <c r="G24" s="22" t="s">
        <v>73</v>
      </c>
      <c r="H24" s="15">
        <v>0.035</v>
      </c>
      <c r="I24" s="21">
        <v>3</v>
      </c>
      <c r="J24" s="15"/>
      <c r="K24" s="22" t="s">
        <v>73</v>
      </c>
      <c r="L24" s="15">
        <v>0.035</v>
      </c>
      <c r="M24" s="21">
        <v>3</v>
      </c>
    </row>
    <row r="25" spans="2:13" ht="12.75">
      <c r="B25" s="22" t="s">
        <v>86</v>
      </c>
      <c r="C25" s="22">
        <f>SUM(C5:C24)</f>
        <v>194</v>
      </c>
      <c r="D25" s="22"/>
      <c r="F25" s="15"/>
      <c r="G25" s="15"/>
      <c r="H25" s="15"/>
      <c r="I25" s="15"/>
      <c r="J25" s="15"/>
      <c r="K25" s="15"/>
      <c r="L25" s="15"/>
      <c r="M25" s="15"/>
    </row>
    <row r="26" spans="2:13" ht="12.75">
      <c r="B26" s="19"/>
      <c r="C26" s="22"/>
      <c r="D26" s="19"/>
      <c r="F26" s="15"/>
      <c r="G26" s="15"/>
      <c r="H26" s="15"/>
      <c r="I26" s="15"/>
      <c r="J26" s="15"/>
      <c r="K26" s="15"/>
      <c r="L26" s="15"/>
      <c r="M26" s="15"/>
    </row>
    <row r="27" spans="2:4" ht="12.75">
      <c r="B27" s="19"/>
      <c r="C27" s="22"/>
      <c r="D27" s="19"/>
    </row>
    <row r="28" spans="2:4" ht="12.75">
      <c r="B28" s="19"/>
      <c r="C28" s="22"/>
      <c r="D28" s="19"/>
    </row>
    <row r="29" spans="2:4" ht="12.75">
      <c r="B29" s="19"/>
      <c r="C29" s="22"/>
      <c r="D29" s="19"/>
    </row>
    <row r="30" spans="2:4" ht="12.75">
      <c r="B30" s="19"/>
      <c r="C30" s="22"/>
      <c r="D30" s="19"/>
    </row>
    <row r="31" spans="2:4" ht="12.75">
      <c r="B31" s="19"/>
      <c r="C31" s="22"/>
      <c r="D31" s="19"/>
    </row>
    <row r="32" spans="2:4" ht="12.75">
      <c r="B32" s="19"/>
      <c r="C32" s="22"/>
      <c r="D32" s="19"/>
    </row>
    <row r="33" spans="2:4" ht="12.75">
      <c r="B33" s="20"/>
      <c r="C33" s="22"/>
      <c r="D33" s="19"/>
    </row>
    <row r="41" spans="2:5" ht="12.75">
      <c r="B41" t="s">
        <v>93</v>
      </c>
      <c r="C41" t="s">
        <v>94</v>
      </c>
      <c r="D41" t="s">
        <v>95</v>
      </c>
      <c r="E41" t="s">
        <v>96</v>
      </c>
    </row>
    <row r="42" spans="2:5" ht="12.75">
      <c r="B42">
        <v>1</v>
      </c>
      <c r="C42" s="15">
        <f>(SUMIF(E5:E24,1,C5:C24))/C25</f>
        <v>0.422680412371134</v>
      </c>
      <c r="D42" s="15">
        <f>SUMIF(I5:I24,1,H5:H24)</f>
        <v>0.3960000000000001</v>
      </c>
      <c r="E42" s="15">
        <f>SUMIF(M5:M24,1,L5:L24)</f>
        <v>0.5099999999999999</v>
      </c>
    </row>
    <row r="43" spans="2:5" ht="12.75">
      <c r="B43">
        <v>2</v>
      </c>
      <c r="C43" s="15">
        <f>(SUMIF(E5:E24,2,C5:C24))/C25</f>
        <v>0.422680412371134</v>
      </c>
      <c r="D43" s="15">
        <f>SUMIF(I5:I24,2,H5:H24)</f>
        <v>0.3989999999999999</v>
      </c>
      <c r="E43" s="15">
        <f>SUMIF(M5:M24,2,L5:L24)</f>
        <v>0.278</v>
      </c>
    </row>
    <row r="44" spans="2:5" ht="12.75">
      <c r="B44">
        <v>3</v>
      </c>
      <c r="C44" s="15">
        <f>(SUMIF(E5:E24,3,C5:C24))/C25</f>
        <v>0.15463917525773196</v>
      </c>
      <c r="D44" s="15">
        <f>SUMIF(I5:I24,3,H5:H24)</f>
        <v>0.20600000000000002</v>
      </c>
      <c r="E44" s="15">
        <f>SUMIF(M5:M24,3,L5:L24)</f>
        <v>0.212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D25"/>
  <sheetViews>
    <sheetView zoomScalePageLayoutView="0" workbookViewId="0" topLeftCell="A1">
      <selection activeCell="L13" sqref="L13"/>
    </sheetView>
  </sheetViews>
  <sheetFormatPr defaultColWidth="9.00390625" defaultRowHeight="12.75"/>
  <cols>
    <col min="2" max="2" width="12.875" style="0" bestFit="1" customWidth="1"/>
    <col min="3" max="3" width="14.875" style="0" bestFit="1" customWidth="1"/>
    <col min="4" max="4" width="7.875" style="0" bestFit="1" customWidth="1"/>
  </cols>
  <sheetData>
    <row r="3" ht="13.5" thickBot="1"/>
    <row r="4" spans="2:4" ht="13.5" thickTop="1">
      <c r="B4" s="12" t="s">
        <v>83</v>
      </c>
      <c r="C4" s="13" t="s">
        <v>85</v>
      </c>
      <c r="D4" s="25" t="s">
        <v>84</v>
      </c>
    </row>
    <row r="5" spans="2:4" ht="12.75">
      <c r="B5" s="2" t="s">
        <v>1</v>
      </c>
      <c r="C5" s="3">
        <f>COUNTIF(protein_seq_input!$B$3:$B$196,B5)</f>
        <v>15</v>
      </c>
      <c r="D5" s="26">
        <f>C5/SUM(C5:C24)</f>
        <v>0.07731958762886598</v>
      </c>
    </row>
    <row r="6" spans="2:4" ht="12.75">
      <c r="B6" s="2" t="s">
        <v>17</v>
      </c>
      <c r="C6" s="3">
        <f>COUNTIF(protein_seq_input!$B$3:$B$196,B6)</f>
        <v>0</v>
      </c>
      <c r="D6" s="26">
        <f aca="true" t="shared" si="0" ref="D6:D24">C6/SUM(C6:C25)</f>
        <v>0</v>
      </c>
    </row>
    <row r="7" spans="2:4" ht="12.75">
      <c r="B7" s="2" t="s">
        <v>13</v>
      </c>
      <c r="C7" s="3">
        <f>COUNTIF(protein_seq_input!$B$3:$B$196,B7)</f>
        <v>11</v>
      </c>
      <c r="D7" s="26">
        <f t="shared" si="0"/>
        <v>0.029490616621983913</v>
      </c>
    </row>
    <row r="8" spans="2:4" ht="12.75">
      <c r="B8" s="2" t="s">
        <v>25</v>
      </c>
      <c r="C8" s="3">
        <f>COUNTIF(protein_seq_input!$B$3:$B$196,B8)</f>
        <v>13</v>
      </c>
      <c r="D8" s="26">
        <f t="shared" si="0"/>
        <v>0.03591160220994475</v>
      </c>
    </row>
    <row r="9" spans="2:4" ht="12.75">
      <c r="B9" s="2" t="s">
        <v>53</v>
      </c>
      <c r="C9" s="3">
        <f>COUNTIF(protein_seq_input!$B$3:$B$196,B9)</f>
        <v>8</v>
      </c>
      <c r="D9" s="26">
        <f t="shared" si="0"/>
        <v>0.022922636103151862</v>
      </c>
    </row>
    <row r="10" spans="2:4" ht="12.75">
      <c r="B10" s="2" t="s">
        <v>29</v>
      </c>
      <c r="C10" s="3">
        <f>COUNTIF(protein_seq_input!$B$3:$B$196,B10)</f>
        <v>15</v>
      </c>
      <c r="D10" s="26">
        <f t="shared" si="0"/>
        <v>0.04398826979472141</v>
      </c>
    </row>
    <row r="11" spans="2:4" ht="12.75">
      <c r="B11" s="2" t="s">
        <v>33</v>
      </c>
      <c r="C11" s="3">
        <f>COUNTIF(protein_seq_input!$B$3:$B$196,B11)</f>
        <v>6</v>
      </c>
      <c r="D11" s="26">
        <f t="shared" si="0"/>
        <v>0.018404907975460124</v>
      </c>
    </row>
    <row r="12" spans="2:4" ht="12.75">
      <c r="B12" s="2" t="s">
        <v>37</v>
      </c>
      <c r="C12" s="3">
        <f>COUNTIF(protein_seq_input!$B$3:$B$196,B12)</f>
        <v>16</v>
      </c>
      <c r="D12" s="26">
        <f t="shared" si="0"/>
        <v>0.05</v>
      </c>
    </row>
    <row r="13" spans="2:4" ht="12.75">
      <c r="B13" s="2" t="s">
        <v>45</v>
      </c>
      <c r="C13" s="3">
        <f>COUNTIF(protein_seq_input!$B$3:$B$196,B13)</f>
        <v>13</v>
      </c>
      <c r="D13" s="26">
        <f t="shared" si="0"/>
        <v>0.04276315789473684</v>
      </c>
    </row>
    <row r="14" spans="2:4" ht="12.75">
      <c r="B14" s="2" t="s">
        <v>41</v>
      </c>
      <c r="C14" s="3">
        <f>COUNTIF(protein_seq_input!$B$3:$B$196,B14)</f>
        <v>20</v>
      </c>
      <c r="D14" s="26">
        <f t="shared" si="0"/>
        <v>0.06872852233676977</v>
      </c>
    </row>
    <row r="15" spans="2:4" ht="12.75">
      <c r="B15" s="2" t="s">
        <v>49</v>
      </c>
      <c r="C15" s="3">
        <f>COUNTIF(protein_seq_input!$B$3:$B$196,B15)</f>
        <v>3</v>
      </c>
      <c r="D15" s="26">
        <f t="shared" si="0"/>
        <v>0.01107011070110701</v>
      </c>
    </row>
    <row r="16" spans="2:4" ht="12.75">
      <c r="B16" s="2" t="s">
        <v>9</v>
      </c>
      <c r="C16" s="3">
        <f>COUNTIF(protein_seq_input!$B$3:$B$196,B16)</f>
        <v>3</v>
      </c>
      <c r="D16" s="26">
        <f t="shared" si="0"/>
        <v>0.011194029850746268</v>
      </c>
    </row>
    <row r="17" spans="2:4" ht="12.75">
      <c r="B17" s="2" t="s">
        <v>57</v>
      </c>
      <c r="C17" s="3">
        <f>COUNTIF(protein_seq_input!$B$3:$B$196,B17)</f>
        <v>4</v>
      </c>
      <c r="D17" s="26">
        <f t="shared" si="0"/>
        <v>0.01509433962264151</v>
      </c>
    </row>
    <row r="18" spans="2:4" ht="12.75">
      <c r="B18" s="2" t="s">
        <v>21</v>
      </c>
      <c r="C18" s="3">
        <f>COUNTIF(protein_seq_input!$B$3:$B$196,B18)</f>
        <v>11</v>
      </c>
      <c r="D18" s="26">
        <f t="shared" si="0"/>
        <v>0.0421455938697318</v>
      </c>
    </row>
    <row r="19" spans="2:4" ht="12.75">
      <c r="B19" s="2" t="s">
        <v>5</v>
      </c>
      <c r="C19" s="3">
        <f>COUNTIF(protein_seq_input!$B$3:$B$196,B19)</f>
        <v>7</v>
      </c>
      <c r="D19" s="26">
        <f t="shared" si="0"/>
        <v>0.028</v>
      </c>
    </row>
    <row r="20" spans="2:4" ht="12.75">
      <c r="B20" s="2" t="s">
        <v>61</v>
      </c>
      <c r="C20" s="3">
        <f>COUNTIF(protein_seq_input!$B$3:$B$196,B20)</f>
        <v>18</v>
      </c>
      <c r="D20" s="26">
        <f t="shared" si="0"/>
        <v>0.07407407407407407</v>
      </c>
    </row>
    <row r="21" spans="2:4" ht="12.75">
      <c r="B21" s="2" t="s">
        <v>65</v>
      </c>
      <c r="C21" s="3">
        <f>COUNTIF(protein_seq_input!$B$3:$B$196,B21)</f>
        <v>9</v>
      </c>
      <c r="D21" s="26">
        <f t="shared" si="0"/>
        <v>0.04</v>
      </c>
    </row>
    <row r="22" spans="2:4" ht="12.75">
      <c r="B22" s="2" t="s">
        <v>77</v>
      </c>
      <c r="C22" s="3">
        <f>COUNTIF(protein_seq_input!$B$3:$B$196,B22)</f>
        <v>20</v>
      </c>
      <c r="D22" s="26">
        <f t="shared" si="0"/>
        <v>0.09259259259259259</v>
      </c>
    </row>
    <row r="23" spans="2:4" ht="12.75">
      <c r="B23" s="2" t="s">
        <v>69</v>
      </c>
      <c r="C23" s="3">
        <f>COUNTIF(protein_seq_input!$B$3:$B$196,B23)</f>
        <v>0</v>
      </c>
      <c r="D23" s="26">
        <f t="shared" si="0"/>
        <v>0</v>
      </c>
    </row>
    <row r="24" spans="2:4" ht="12.75">
      <c r="B24" s="2" t="s">
        <v>73</v>
      </c>
      <c r="C24" s="3">
        <f>COUNTIF(protein_seq_input!$B$3:$B$196,B24)</f>
        <v>2</v>
      </c>
      <c r="D24" s="26">
        <f t="shared" si="0"/>
        <v>0.01020408163265306</v>
      </c>
    </row>
    <row r="25" spans="2:4" ht="13.5" thickBot="1">
      <c r="B25" s="14" t="s">
        <v>86</v>
      </c>
      <c r="C25" s="6">
        <f>SUM(C5:C24)</f>
        <v>194</v>
      </c>
      <c r="D25" s="27"/>
    </row>
    <row r="26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2009-12-22T23:34:06Z</dcterms:modified>
  <cp:category/>
  <cp:version/>
  <cp:contentType/>
  <cp:contentStatus/>
</cp:coreProperties>
</file>