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660" windowHeight="6465" activeTab="1"/>
  </bookViews>
  <sheets>
    <sheet name="signals" sheetId="1" r:id="rId1"/>
    <sheet name="Лист1" sheetId="2" r:id="rId2"/>
    <sheet name="IC" sheetId="3" r:id="rId3"/>
    <sheet name="Лист3" sheetId="5" r:id="rId4"/>
  </sheets>
  <calcPr calcId="125725"/>
</workbook>
</file>

<file path=xl/calcChain.xml><?xml version="1.0" encoding="utf-8"?>
<calcChain xmlns="http://schemas.openxmlformats.org/spreadsheetml/2006/main">
  <c r="AT2" i="2"/>
  <c r="AU2"/>
  <c r="AV2"/>
  <c r="AW2"/>
  <c r="AX2"/>
  <c r="AY2"/>
  <c r="AZ2"/>
  <c r="BA2"/>
  <c r="BB2"/>
  <c r="BC2"/>
  <c r="BD2"/>
  <c r="BE2"/>
  <c r="BF2"/>
  <c r="BG2"/>
  <c r="AT3"/>
  <c r="AU3"/>
  <c r="AV3"/>
  <c r="AW3"/>
  <c r="AX3"/>
  <c r="AY3"/>
  <c r="AZ3"/>
  <c r="BA3"/>
  <c r="BB3"/>
  <c r="BC3"/>
  <c r="BD3"/>
  <c r="BE3"/>
  <c r="BF3"/>
  <c r="BG3"/>
  <c r="AT4"/>
  <c r="AU4"/>
  <c r="AV4"/>
  <c r="AW4"/>
  <c r="AX4"/>
  <c r="AY4"/>
  <c r="AZ4"/>
  <c r="BA4"/>
  <c r="BB4"/>
  <c r="BC4"/>
  <c r="BD4"/>
  <c r="BE4"/>
  <c r="BF4"/>
  <c r="BG4"/>
  <c r="AT5"/>
  <c r="AU5"/>
  <c r="AV5"/>
  <c r="AW5"/>
  <c r="AX5"/>
  <c r="AY5"/>
  <c r="AZ5"/>
  <c r="BA5"/>
  <c r="BB5"/>
  <c r="BC5"/>
  <c r="BD5"/>
  <c r="BE5"/>
  <c r="BF5"/>
  <c r="BG5"/>
  <c r="B2"/>
  <c r="B15" i="5"/>
  <c r="C15"/>
  <c r="D15"/>
  <c r="E15"/>
  <c r="F15"/>
  <c r="G15"/>
  <c r="G18" s="1"/>
  <c r="H15"/>
  <c r="I15"/>
  <c r="J15"/>
  <c r="K15"/>
  <c r="K18" s="1"/>
  <c r="L15"/>
  <c r="M15"/>
  <c r="N15"/>
  <c r="O15"/>
  <c r="O18" s="1"/>
  <c r="P15"/>
  <c r="Q15"/>
  <c r="R15"/>
  <c r="B16"/>
  <c r="B18" s="1"/>
  <c r="C16"/>
  <c r="D16"/>
  <c r="E16"/>
  <c r="F16"/>
  <c r="F18" s="1"/>
  <c r="G16"/>
  <c r="H16"/>
  <c r="I16"/>
  <c r="J16"/>
  <c r="J18" s="1"/>
  <c r="K16"/>
  <c r="L16"/>
  <c r="M16"/>
  <c r="N16"/>
  <c r="N18" s="1"/>
  <c r="O16"/>
  <c r="P16"/>
  <c r="Q16"/>
  <c r="R16"/>
  <c r="R18" s="1"/>
  <c r="B17"/>
  <c r="C17"/>
  <c r="D17"/>
  <c r="E17"/>
  <c r="E18" s="1"/>
  <c r="F17"/>
  <c r="G17"/>
  <c r="H17"/>
  <c r="I17"/>
  <c r="I18" s="1"/>
  <c r="J17"/>
  <c r="K17"/>
  <c r="L17"/>
  <c r="M17"/>
  <c r="M18" s="1"/>
  <c r="N17"/>
  <c r="O17"/>
  <c r="P17"/>
  <c r="Q17"/>
  <c r="Q18" s="1"/>
  <c r="R17"/>
  <c r="C14"/>
  <c r="D14"/>
  <c r="E14"/>
  <c r="F14"/>
  <c r="G14"/>
  <c r="H14"/>
  <c r="I14"/>
  <c r="J14"/>
  <c r="K14"/>
  <c r="L14"/>
  <c r="M14"/>
  <c r="N14"/>
  <c r="O14"/>
  <c r="P14"/>
  <c r="Q14"/>
  <c r="R14"/>
  <c r="B14"/>
  <c r="C18"/>
  <c r="D18"/>
  <c r="H18"/>
  <c r="L18"/>
  <c r="P18"/>
  <c r="C12"/>
  <c r="D12"/>
  <c r="E12"/>
  <c r="F12"/>
  <c r="G12"/>
  <c r="H12"/>
  <c r="I12"/>
  <c r="J12"/>
  <c r="K12"/>
  <c r="L12"/>
  <c r="M12"/>
  <c r="N12"/>
  <c r="O12"/>
  <c r="P12"/>
  <c r="Q12"/>
  <c r="R12"/>
  <c r="B12"/>
  <c r="AM3" i="2"/>
  <c r="AN2"/>
  <c r="AM4"/>
  <c r="AM5"/>
  <c r="AO2"/>
  <c r="AP2"/>
  <c r="AQ2"/>
  <c r="AR2"/>
  <c r="AS2"/>
  <c r="AN3"/>
  <c r="AO3"/>
  <c r="AP3"/>
  <c r="AQ3"/>
  <c r="AR3"/>
  <c r="AS3"/>
  <c r="AN4"/>
  <c r="AO4"/>
  <c r="AP4"/>
  <c r="AQ4"/>
  <c r="AR4"/>
  <c r="AS4"/>
  <c r="AN5"/>
  <c r="AO5"/>
  <c r="AP5"/>
  <c r="AQ5"/>
  <c r="AR5"/>
  <c r="AS5"/>
  <c r="AM2"/>
  <c r="U6" i="3"/>
  <c r="T6"/>
  <c r="S6"/>
  <c r="R6"/>
  <c r="Q6"/>
  <c r="P6"/>
  <c r="O6"/>
  <c r="N6"/>
  <c r="M6"/>
  <c r="L6"/>
  <c r="K6"/>
  <c r="J6"/>
  <c r="I6"/>
  <c r="H6"/>
  <c r="G6"/>
  <c r="F6"/>
  <c r="E6"/>
  <c r="B5"/>
  <c r="B12" s="1"/>
  <c r="B4"/>
  <c r="B11" s="1"/>
  <c r="B3"/>
  <c r="B10" s="1"/>
  <c r="B2"/>
  <c r="B9" s="1"/>
  <c r="O6" i="2"/>
  <c r="P6"/>
  <c r="Q6"/>
  <c r="R6"/>
  <c r="S6"/>
  <c r="T6"/>
  <c r="O47"/>
  <c r="P47"/>
  <c r="Q47"/>
  <c r="R47"/>
  <c r="S47"/>
  <c r="T47"/>
  <c r="O48"/>
  <c r="O52" s="1"/>
  <c r="P48"/>
  <c r="P52" s="1"/>
  <c r="Q48"/>
  <c r="R48"/>
  <c r="S48"/>
  <c r="T48"/>
  <c r="T51" s="1"/>
  <c r="O49"/>
  <c r="P49"/>
  <c r="Q49"/>
  <c r="R49"/>
  <c r="S49"/>
  <c r="T49"/>
  <c r="O50"/>
  <c r="P50"/>
  <c r="Q50"/>
  <c r="R50"/>
  <c r="S50"/>
  <c r="T50"/>
  <c r="E48"/>
  <c r="F48"/>
  <c r="G48"/>
  <c r="H48"/>
  <c r="I48"/>
  <c r="J48"/>
  <c r="K48"/>
  <c r="L48"/>
  <c r="M48"/>
  <c r="N48"/>
  <c r="E49"/>
  <c r="F49"/>
  <c r="G49"/>
  <c r="H49"/>
  <c r="I49"/>
  <c r="J49"/>
  <c r="K49"/>
  <c r="L49"/>
  <c r="M49"/>
  <c r="N49"/>
  <c r="E50"/>
  <c r="F50"/>
  <c r="G50"/>
  <c r="H50"/>
  <c r="I50"/>
  <c r="J50"/>
  <c r="K50"/>
  <c r="L50"/>
  <c r="M50"/>
  <c r="N50"/>
  <c r="F47"/>
  <c r="G47"/>
  <c r="H47"/>
  <c r="I47"/>
  <c r="J47"/>
  <c r="K47"/>
  <c r="L47"/>
  <c r="M47"/>
  <c r="N47"/>
  <c r="E47"/>
  <c r="AV6" l="1"/>
  <c r="AE2" s="1"/>
  <c r="D52"/>
  <c r="BD6"/>
  <c r="S52"/>
  <c r="Q51"/>
  <c r="Q57" s="1"/>
  <c r="BG6"/>
  <c r="BC6"/>
  <c r="AY6"/>
  <c r="AH5" s="1"/>
  <c r="AU6"/>
  <c r="AD5" s="1"/>
  <c r="AZ6"/>
  <c r="AI5" s="1"/>
  <c r="BE6"/>
  <c r="BA6"/>
  <c r="AW6"/>
  <c r="AF2" s="1"/>
  <c r="BF6"/>
  <c r="BB6"/>
  <c r="AX6"/>
  <c r="AG2" s="1"/>
  <c r="AT6"/>
  <c r="AC4" s="1"/>
  <c r="AQ6"/>
  <c r="Z2" s="1"/>
  <c r="AR6"/>
  <c r="AA5" s="1"/>
  <c r="AN6"/>
  <c r="W3" s="1"/>
  <c r="AS6"/>
  <c r="AB4" s="1"/>
  <c r="AO6"/>
  <c r="X5" s="1"/>
  <c r="AP6"/>
  <c r="Y3" s="1"/>
  <c r="AM6"/>
  <c r="Q56"/>
  <c r="Q65" s="1"/>
  <c r="Q55"/>
  <c r="P51"/>
  <c r="P57" s="1"/>
  <c r="R52"/>
  <c r="O51"/>
  <c r="O56" s="1"/>
  <c r="T52"/>
  <c r="R51"/>
  <c r="S51"/>
  <c r="S55" s="1"/>
  <c r="Q52"/>
  <c r="B24" i="3"/>
  <c r="B23"/>
  <c r="B13"/>
  <c r="K12" s="1"/>
  <c r="B22"/>
  <c r="B25"/>
  <c r="S57" i="2"/>
  <c r="S65" s="1"/>
  <c r="S58"/>
  <c r="S56"/>
  <c r="T55"/>
  <c r="T57"/>
  <c r="T56"/>
  <c r="T58"/>
  <c r="T65" s="1"/>
  <c r="P55"/>
  <c r="P58"/>
  <c r="P65" s="1"/>
  <c r="P56"/>
  <c r="Q58"/>
  <c r="R58"/>
  <c r="M51"/>
  <c r="M58" s="1"/>
  <c r="I51"/>
  <c r="I57" s="1"/>
  <c r="N52"/>
  <c r="F52"/>
  <c r="K52"/>
  <c r="G52"/>
  <c r="G56"/>
  <c r="E51"/>
  <c r="E55" s="1"/>
  <c r="E65" s="1"/>
  <c r="L52"/>
  <c r="H52"/>
  <c r="K51"/>
  <c r="K55" s="1"/>
  <c r="K65" s="1"/>
  <c r="G51"/>
  <c r="G55" s="1"/>
  <c r="M52"/>
  <c r="I52"/>
  <c r="E52"/>
  <c r="E56"/>
  <c r="J52"/>
  <c r="H51"/>
  <c r="H57" s="1"/>
  <c r="L51"/>
  <c r="L55" s="1"/>
  <c r="F51"/>
  <c r="F55" s="1"/>
  <c r="J51"/>
  <c r="J55" s="1"/>
  <c r="N51"/>
  <c r="N58" s="1"/>
  <c r="N65" s="1"/>
  <c r="B9"/>
  <c r="E6"/>
  <c r="F6"/>
  <c r="G6"/>
  <c r="H6"/>
  <c r="I6"/>
  <c r="J6"/>
  <c r="K6"/>
  <c r="L6"/>
  <c r="M6"/>
  <c r="N6"/>
  <c r="C5" i="1"/>
  <c r="E3"/>
  <c r="E4"/>
  <c r="E2"/>
  <c r="AE3" i="2" l="1"/>
  <c r="AE5"/>
  <c r="AE4"/>
  <c r="Q59"/>
  <c r="E58"/>
  <c r="AC2"/>
  <c r="AG4"/>
  <c r="O58"/>
  <c r="AI3"/>
  <c r="AK3"/>
  <c r="AK5"/>
  <c r="AG3"/>
  <c r="AG5"/>
  <c r="AJ3"/>
  <c r="AJ5"/>
  <c r="AH2"/>
  <c r="AH4"/>
  <c r="AC3"/>
  <c r="AC5"/>
  <c r="AF3"/>
  <c r="AF5"/>
  <c r="AD2"/>
  <c r="AD4"/>
  <c r="AI2"/>
  <c r="AI4"/>
  <c r="AH3"/>
  <c r="AD3"/>
  <c r="AJ4"/>
  <c r="AK2"/>
  <c r="AK4"/>
  <c r="AJ2"/>
  <c r="AF4"/>
  <c r="V3"/>
  <c r="V4"/>
  <c r="W4"/>
  <c r="Y2"/>
  <c r="AB2"/>
  <c r="Z4"/>
  <c r="X4"/>
  <c r="Z5"/>
  <c r="X2"/>
  <c r="X3"/>
  <c r="Z3"/>
  <c r="W5"/>
  <c r="AA4"/>
  <c r="AA2"/>
  <c r="AA3"/>
  <c r="W2"/>
  <c r="Y4"/>
  <c r="Y5"/>
  <c r="AB5"/>
  <c r="AB3"/>
  <c r="V5"/>
  <c r="V2"/>
  <c r="R56"/>
  <c r="R65" s="1"/>
  <c r="R55"/>
  <c r="R60" s="1"/>
  <c r="Q60"/>
  <c r="O57"/>
  <c r="F58"/>
  <c r="O55"/>
  <c r="O65" s="1"/>
  <c r="R57"/>
  <c r="E11" i="3"/>
  <c r="E18" s="1"/>
  <c r="U12"/>
  <c r="U11"/>
  <c r="U10"/>
  <c r="U9"/>
  <c r="P12"/>
  <c r="P19" s="1"/>
  <c r="Q11"/>
  <c r="Q18" s="1"/>
  <c r="F12"/>
  <c r="F19" s="1"/>
  <c r="S10"/>
  <c r="S23" s="1"/>
  <c r="Q12"/>
  <c r="Q19" s="1"/>
  <c r="I9"/>
  <c r="I22" s="1"/>
  <c r="M12"/>
  <c r="M19" s="1"/>
  <c r="R9"/>
  <c r="R16" s="1"/>
  <c r="G9"/>
  <c r="G16" s="1"/>
  <c r="T10"/>
  <c r="T23" s="1"/>
  <c r="R11"/>
  <c r="R18" s="1"/>
  <c r="R12"/>
  <c r="R19" s="1"/>
  <c r="L12"/>
  <c r="L19" s="1"/>
  <c r="F9"/>
  <c r="F16" s="1"/>
  <c r="L9"/>
  <c r="L22" s="1"/>
  <c r="S11"/>
  <c r="S18" s="1"/>
  <c r="N12"/>
  <c r="N19" s="1"/>
  <c r="E9"/>
  <c r="E22" s="1"/>
  <c r="H9"/>
  <c r="H16" s="1"/>
  <c r="M10"/>
  <c r="M17" s="1"/>
  <c r="R10"/>
  <c r="R17" s="1"/>
  <c r="B26"/>
  <c r="P10"/>
  <c r="P23" s="1"/>
  <c r="H11"/>
  <c r="H18" s="1"/>
  <c r="K25"/>
  <c r="K19"/>
  <c r="S9"/>
  <c r="H10"/>
  <c r="L10"/>
  <c r="O10"/>
  <c r="N10"/>
  <c r="O11"/>
  <c r="K11"/>
  <c r="N11"/>
  <c r="M11"/>
  <c r="G12"/>
  <c r="J12"/>
  <c r="I12"/>
  <c r="H12"/>
  <c r="N9"/>
  <c r="J9"/>
  <c r="T9"/>
  <c r="O9"/>
  <c r="Q10"/>
  <c r="E10"/>
  <c r="K10"/>
  <c r="J10"/>
  <c r="L11"/>
  <c r="G11"/>
  <c r="J11"/>
  <c r="I11"/>
  <c r="O12"/>
  <c r="S12"/>
  <c r="E12"/>
  <c r="T12"/>
  <c r="Q9"/>
  <c r="M9"/>
  <c r="P9"/>
  <c r="K9"/>
  <c r="I10"/>
  <c r="G10"/>
  <c r="F10"/>
  <c r="T11"/>
  <c r="P11"/>
  <c r="F11"/>
  <c r="S59" i="2"/>
  <c r="S60"/>
  <c r="P59"/>
  <c r="P60"/>
  <c r="T59"/>
  <c r="T60"/>
  <c r="I56"/>
  <c r="I58"/>
  <c r="K58"/>
  <c r="K57"/>
  <c r="M55"/>
  <c r="G58"/>
  <c r="G57"/>
  <c r="G65" s="1"/>
  <c r="I55"/>
  <c r="I65" s="1"/>
  <c r="N56"/>
  <c r="M57"/>
  <c r="M65" s="1"/>
  <c r="M56"/>
  <c r="K56"/>
  <c r="F57"/>
  <c r="F56"/>
  <c r="F65" s="1"/>
  <c r="H55"/>
  <c r="J57"/>
  <c r="J58"/>
  <c r="J65" s="1"/>
  <c r="L58"/>
  <c r="J56"/>
  <c r="L56"/>
  <c r="H58"/>
  <c r="E57"/>
  <c r="E59" s="1"/>
  <c r="L57"/>
  <c r="L65" s="1"/>
  <c r="N55"/>
  <c r="H56"/>
  <c r="H65" s="1"/>
  <c r="N57"/>
  <c r="B5"/>
  <c r="B12" s="1"/>
  <c r="B4"/>
  <c r="B11" s="1"/>
  <c r="B3"/>
  <c r="B10" s="1"/>
  <c r="H3" i="1"/>
  <c r="H4" s="1"/>
  <c r="D3"/>
  <c r="D4"/>
  <c r="D2"/>
  <c r="AE6" i="2" l="1"/>
  <c r="AC6"/>
  <c r="AK6"/>
  <c r="AG6"/>
  <c r="AD6"/>
  <c r="AF6"/>
  <c r="R59"/>
  <c r="AJ6"/>
  <c r="AI6"/>
  <c r="AH6"/>
  <c r="Q25" i="3"/>
  <c r="E24"/>
  <c r="AA6" i="2"/>
  <c r="V6"/>
  <c r="W6"/>
  <c r="Z6"/>
  <c r="X6"/>
  <c r="AB6"/>
  <c r="Y6"/>
  <c r="I60"/>
  <c r="O59"/>
  <c r="O60"/>
  <c r="G22" i="3"/>
  <c r="N25"/>
  <c r="U19"/>
  <c r="U25"/>
  <c r="U18"/>
  <c r="U24"/>
  <c r="U13"/>
  <c r="U23"/>
  <c r="U17"/>
  <c r="U22"/>
  <c r="U16"/>
  <c r="L25"/>
  <c r="P25"/>
  <c r="S24"/>
  <c r="S17"/>
  <c r="M25"/>
  <c r="T17"/>
  <c r="I16"/>
  <c r="F22"/>
  <c r="Q24"/>
  <c r="E16"/>
  <c r="R13"/>
  <c r="R22"/>
  <c r="F25"/>
  <c r="M23"/>
  <c r="F13"/>
  <c r="H22"/>
  <c r="L16"/>
  <c r="R23"/>
  <c r="R24"/>
  <c r="R25"/>
  <c r="H24"/>
  <c r="P17"/>
  <c r="L13"/>
  <c r="T24"/>
  <c r="T18"/>
  <c r="K16"/>
  <c r="K13"/>
  <c r="K22"/>
  <c r="T25"/>
  <c r="T19"/>
  <c r="I24"/>
  <c r="I18"/>
  <c r="J23"/>
  <c r="J17"/>
  <c r="O16"/>
  <c r="O13"/>
  <c r="O22"/>
  <c r="H25"/>
  <c r="H19"/>
  <c r="M24"/>
  <c r="M18"/>
  <c r="N23"/>
  <c r="N17"/>
  <c r="S16"/>
  <c r="S13"/>
  <c r="S22"/>
  <c r="P24"/>
  <c r="P18"/>
  <c r="I23"/>
  <c r="I17"/>
  <c r="Q13"/>
  <c r="Q22"/>
  <c r="Q16"/>
  <c r="O25"/>
  <c r="O19"/>
  <c r="L24"/>
  <c r="L18"/>
  <c r="Q23"/>
  <c r="Q17"/>
  <c r="N22"/>
  <c r="N16"/>
  <c r="N13"/>
  <c r="G25"/>
  <c r="G19"/>
  <c r="O18"/>
  <c r="O24"/>
  <c r="H17"/>
  <c r="H23"/>
  <c r="F24"/>
  <c r="F18"/>
  <c r="G17"/>
  <c r="G23"/>
  <c r="M16"/>
  <c r="M13"/>
  <c r="M22"/>
  <c r="S25"/>
  <c r="S19"/>
  <c r="G18"/>
  <c r="G24"/>
  <c r="E23"/>
  <c r="E17"/>
  <c r="J22"/>
  <c r="J16"/>
  <c r="J13"/>
  <c r="J19"/>
  <c r="J25"/>
  <c r="K18"/>
  <c r="K24"/>
  <c r="L17"/>
  <c r="L23"/>
  <c r="F23"/>
  <c r="F17"/>
  <c r="P16"/>
  <c r="P13"/>
  <c r="P22"/>
  <c r="E25"/>
  <c r="E19"/>
  <c r="J24"/>
  <c r="J18"/>
  <c r="K17"/>
  <c r="K23"/>
  <c r="T16"/>
  <c r="T13"/>
  <c r="T22"/>
  <c r="I25"/>
  <c r="I19"/>
  <c r="N24"/>
  <c r="N18"/>
  <c r="O17"/>
  <c r="O23"/>
  <c r="I13"/>
  <c r="H13"/>
  <c r="E13"/>
  <c r="G13"/>
  <c r="M59" i="2"/>
  <c r="K59"/>
  <c r="I59"/>
  <c r="G59"/>
  <c r="G60"/>
  <c r="F59"/>
  <c r="D65"/>
  <c r="F60"/>
  <c r="K60"/>
  <c r="M60"/>
  <c r="L60"/>
  <c r="J60"/>
  <c r="E60"/>
  <c r="N59"/>
  <c r="N60"/>
  <c r="H60"/>
  <c r="H59"/>
  <c r="L59"/>
  <c r="J59"/>
  <c r="D5" i="1"/>
  <c r="D6" s="1"/>
  <c r="E5"/>
  <c r="I4"/>
  <c r="H5"/>
  <c r="I3"/>
  <c r="D59" i="2" l="1"/>
  <c r="D60"/>
  <c r="P26" i="3"/>
  <c r="U26"/>
  <c r="R26"/>
  <c r="G26"/>
  <c r="F26"/>
  <c r="O26"/>
  <c r="E26"/>
  <c r="H26"/>
  <c r="S26"/>
  <c r="M26"/>
  <c r="L26"/>
  <c r="I26"/>
  <c r="J26"/>
  <c r="T26"/>
  <c r="N26"/>
  <c r="Q26"/>
  <c r="K26"/>
  <c r="E6" i="1"/>
  <c r="H6"/>
  <c r="I5"/>
  <c r="C59" i="2" l="1"/>
  <c r="D26" i="3"/>
  <c r="F3" i="1"/>
  <c r="F4"/>
  <c r="F2"/>
  <c r="F5"/>
  <c r="H7"/>
  <c r="I6"/>
  <c r="H8" l="1"/>
  <c r="I7"/>
  <c r="H9" l="1"/>
  <c r="I8"/>
  <c r="H10" l="1"/>
  <c r="I9"/>
  <c r="H11" l="1"/>
  <c r="I10"/>
  <c r="H12" l="1"/>
  <c r="I11"/>
  <c r="H13" l="1"/>
  <c r="I12"/>
  <c r="H14" l="1"/>
  <c r="I13"/>
  <c r="H15" l="1"/>
  <c r="I14"/>
  <c r="H16" l="1"/>
  <c r="I15"/>
  <c r="H17" l="1"/>
  <c r="I16"/>
  <c r="H18" l="1"/>
  <c r="I17"/>
  <c r="H19" l="1"/>
  <c r="I18"/>
  <c r="H20" l="1"/>
  <c r="I19"/>
  <c r="H21" l="1"/>
  <c r="I20"/>
  <c r="H22" l="1"/>
  <c r="I22" s="1"/>
  <c r="I21"/>
  <c r="B23" i="2" l="1"/>
  <c r="B25"/>
  <c r="B22"/>
  <c r="B24"/>
  <c r="B13"/>
  <c r="AH12" l="1"/>
  <c r="AJ10"/>
  <c r="AE10"/>
  <c r="AE9"/>
  <c r="AC10"/>
  <c r="AG12"/>
  <c r="AK10"/>
  <c r="AI9"/>
  <c r="AI11"/>
  <c r="AG10"/>
  <c r="AK12"/>
  <c r="AD12"/>
  <c r="AE11"/>
  <c r="AC12"/>
  <c r="AJ12"/>
  <c r="AK9"/>
  <c r="AI10"/>
  <c r="AF12"/>
  <c r="AD11"/>
  <c r="AC11"/>
  <c r="AI12"/>
  <c r="AC9"/>
  <c r="AJ11"/>
  <c r="AH11"/>
  <c r="AF10"/>
  <c r="AH10"/>
  <c r="AG11"/>
  <c r="AF9"/>
  <c r="AG9"/>
  <c r="AE12"/>
  <c r="AJ9"/>
  <c r="AK11"/>
  <c r="AF11"/>
  <c r="AD9"/>
  <c r="AH9"/>
  <c r="AD10"/>
  <c r="W10"/>
  <c r="AB11"/>
  <c r="Y11"/>
  <c r="AA11"/>
  <c r="V12"/>
  <c r="Z12"/>
  <c r="AB12"/>
  <c r="Y10"/>
  <c r="AA12"/>
  <c r="X11"/>
  <c r="W11"/>
  <c r="AB10"/>
  <c r="V10"/>
  <c r="Y9"/>
  <c r="Y16" s="1"/>
  <c r="Y29" s="1"/>
  <c r="X12"/>
  <c r="AA9"/>
  <c r="AA16" s="1"/>
  <c r="AA29" s="1"/>
  <c r="J66" s="1"/>
  <c r="Z11"/>
  <c r="AB9"/>
  <c r="AB16" s="1"/>
  <c r="AB29" s="1"/>
  <c r="K66" s="1"/>
  <c r="W12"/>
  <c r="X9"/>
  <c r="X16" s="1"/>
  <c r="X29" s="1"/>
  <c r="V9"/>
  <c r="V16" s="1"/>
  <c r="V29" s="1"/>
  <c r="Z9"/>
  <c r="Z16" s="1"/>
  <c r="Z29" s="1"/>
  <c r="V11"/>
  <c r="Z10"/>
  <c r="AA10"/>
  <c r="W9"/>
  <c r="W16" s="1"/>
  <c r="W29" s="1"/>
  <c r="X10"/>
  <c r="Y12"/>
  <c r="O9"/>
  <c r="T9"/>
  <c r="Q9"/>
  <c r="R9"/>
  <c r="S9"/>
  <c r="P9"/>
  <c r="P10"/>
  <c r="R10"/>
  <c r="O12"/>
  <c r="Q11"/>
  <c r="O11"/>
  <c r="S10"/>
  <c r="T12"/>
  <c r="Q12"/>
  <c r="P11"/>
  <c r="O10"/>
  <c r="P12"/>
  <c r="R12"/>
  <c r="S11"/>
  <c r="T10"/>
  <c r="Q10"/>
  <c r="S12"/>
  <c r="R11"/>
  <c r="T11"/>
  <c r="G9"/>
  <c r="G22" s="1"/>
  <c r="K9"/>
  <c r="K22" s="1"/>
  <c r="E9"/>
  <c r="E16" s="1"/>
  <c r="E29" s="1"/>
  <c r="G12"/>
  <c r="G25" s="1"/>
  <c r="K12"/>
  <c r="K25" s="1"/>
  <c r="F9"/>
  <c r="F22" s="1"/>
  <c r="J9"/>
  <c r="J22" s="1"/>
  <c r="N9"/>
  <c r="N22" s="1"/>
  <c r="H11"/>
  <c r="H24" s="1"/>
  <c r="L11"/>
  <c r="L24" s="1"/>
  <c r="F12"/>
  <c r="F25" s="1"/>
  <c r="J12"/>
  <c r="J25" s="1"/>
  <c r="N12"/>
  <c r="N25" s="1"/>
  <c r="I9"/>
  <c r="I22" s="1"/>
  <c r="M9"/>
  <c r="M22" s="1"/>
  <c r="E10"/>
  <c r="E23" s="1"/>
  <c r="N10"/>
  <c r="N23" s="1"/>
  <c r="I11"/>
  <c r="I24" s="1"/>
  <c r="L12"/>
  <c r="L25" s="1"/>
  <c r="F11"/>
  <c r="F24" s="1"/>
  <c r="M12"/>
  <c r="M25" s="1"/>
  <c r="I10"/>
  <c r="I23" s="1"/>
  <c r="H9"/>
  <c r="H22" s="1"/>
  <c r="M11"/>
  <c r="M24" s="1"/>
  <c r="G10"/>
  <c r="G23" s="1"/>
  <c r="J11"/>
  <c r="J24" s="1"/>
  <c r="L9"/>
  <c r="L22" s="1"/>
  <c r="M10"/>
  <c r="M23" s="1"/>
  <c r="E12"/>
  <c r="E25" s="1"/>
  <c r="F10"/>
  <c r="F23" s="1"/>
  <c r="K10"/>
  <c r="K23" s="1"/>
  <c r="N11"/>
  <c r="N24" s="1"/>
  <c r="H10"/>
  <c r="H23" s="1"/>
  <c r="K11"/>
  <c r="K24" s="1"/>
  <c r="G11"/>
  <c r="G24" s="1"/>
  <c r="J10"/>
  <c r="J23" s="1"/>
  <c r="E11"/>
  <c r="E24" s="1"/>
  <c r="H12"/>
  <c r="H25" s="1"/>
  <c r="L10"/>
  <c r="L23" s="1"/>
  <c r="I12"/>
  <c r="I25" s="1"/>
  <c r="B26"/>
  <c r="AF18" l="1"/>
  <c r="AF31" s="1"/>
  <c r="AF24"/>
  <c r="AG22"/>
  <c r="AG16"/>
  <c r="AG29" s="1"/>
  <c r="AG13"/>
  <c r="AF17"/>
  <c r="AF30" s="1"/>
  <c r="AF23"/>
  <c r="AI25"/>
  <c r="AI19"/>
  <c r="AI32" s="1"/>
  <c r="AI23"/>
  <c r="AI17"/>
  <c r="AI30" s="1"/>
  <c r="AE24"/>
  <c r="AE18"/>
  <c r="AE31" s="1"/>
  <c r="AI24"/>
  <c r="AI18"/>
  <c r="AI31" s="1"/>
  <c r="AC17"/>
  <c r="AC30" s="1"/>
  <c r="AC23"/>
  <c r="AH25"/>
  <c r="AH19"/>
  <c r="AH32" s="1"/>
  <c r="AD22"/>
  <c r="AD13"/>
  <c r="AD16"/>
  <c r="AD29" s="1"/>
  <c r="AE25"/>
  <c r="AE19"/>
  <c r="AE32" s="1"/>
  <c r="AH17"/>
  <c r="AH30" s="1"/>
  <c r="AH23"/>
  <c r="AC22"/>
  <c r="AC13"/>
  <c r="AC16"/>
  <c r="AC29" s="1"/>
  <c r="AF25"/>
  <c r="AF19"/>
  <c r="AF32" s="1"/>
  <c r="AC19"/>
  <c r="AC32" s="1"/>
  <c r="AC25"/>
  <c r="AG17"/>
  <c r="AG30" s="1"/>
  <c r="AG23"/>
  <c r="AG25"/>
  <c r="AG19"/>
  <c r="AG32" s="1"/>
  <c r="AJ17"/>
  <c r="AJ30" s="1"/>
  <c r="AJ23"/>
  <c r="AH22"/>
  <c r="AH16"/>
  <c r="AH29" s="1"/>
  <c r="AH13"/>
  <c r="AJ22"/>
  <c r="AJ16"/>
  <c r="AJ29" s="1"/>
  <c r="AJ13"/>
  <c r="AG24"/>
  <c r="AG18"/>
  <c r="AG31" s="1"/>
  <c r="AJ18"/>
  <c r="AJ31" s="1"/>
  <c r="AJ24"/>
  <c r="AD24"/>
  <c r="AD18"/>
  <c r="AD31" s="1"/>
  <c r="AJ25"/>
  <c r="AJ19"/>
  <c r="AJ32" s="1"/>
  <c r="AK25"/>
  <c r="AK19"/>
  <c r="AK32" s="1"/>
  <c r="AK23"/>
  <c r="AK17"/>
  <c r="AK30" s="1"/>
  <c r="AE23"/>
  <c r="AE17"/>
  <c r="AE30" s="1"/>
  <c r="AD23"/>
  <c r="AD17"/>
  <c r="AD30" s="1"/>
  <c r="AK24"/>
  <c r="AK18"/>
  <c r="AK31" s="1"/>
  <c r="AF16"/>
  <c r="AF29" s="1"/>
  <c r="AF22"/>
  <c r="AF13"/>
  <c r="AH24"/>
  <c r="AH18"/>
  <c r="AH31" s="1"/>
  <c r="AC24"/>
  <c r="AC18"/>
  <c r="AC31" s="1"/>
  <c r="AK22"/>
  <c r="AK13"/>
  <c r="AK16"/>
  <c r="AK29" s="1"/>
  <c r="AD19"/>
  <c r="AD32" s="1"/>
  <c r="AD25"/>
  <c r="AI16"/>
  <c r="AI29" s="1"/>
  <c r="AI13"/>
  <c r="AI22"/>
  <c r="AI26" s="1"/>
  <c r="AE22"/>
  <c r="AE16"/>
  <c r="AE29" s="1"/>
  <c r="AE13"/>
  <c r="E66"/>
  <c r="Y25"/>
  <c r="Y19"/>
  <c r="Y32" s="1"/>
  <c r="AB23"/>
  <c r="AB17"/>
  <c r="AB30" s="1"/>
  <c r="Y23"/>
  <c r="Y17"/>
  <c r="Y30" s="1"/>
  <c r="H66" s="1"/>
  <c r="AA23"/>
  <c r="AA17"/>
  <c r="AA30" s="1"/>
  <c r="Z24"/>
  <c r="Z18"/>
  <c r="Z31" s="1"/>
  <c r="AA25"/>
  <c r="AA19"/>
  <c r="AA32" s="1"/>
  <c r="W23"/>
  <c r="W17"/>
  <c r="W30" s="1"/>
  <c r="F66" s="1"/>
  <c r="X24"/>
  <c r="X18"/>
  <c r="X31" s="1"/>
  <c r="G66" s="1"/>
  <c r="Z25"/>
  <c r="Z19"/>
  <c r="Z32" s="1"/>
  <c r="I66" s="1"/>
  <c r="AB24"/>
  <c r="AB18"/>
  <c r="AB31" s="1"/>
  <c r="X23"/>
  <c r="X17"/>
  <c r="X30" s="1"/>
  <c r="W25"/>
  <c r="W19"/>
  <c r="W32" s="1"/>
  <c r="X25"/>
  <c r="X19"/>
  <c r="X32" s="1"/>
  <c r="W24"/>
  <c r="W18"/>
  <c r="W31" s="1"/>
  <c r="AB25"/>
  <c r="AB19"/>
  <c r="AB32" s="1"/>
  <c r="Y24"/>
  <c r="Y18"/>
  <c r="Y31" s="1"/>
  <c r="Z23"/>
  <c r="Z17"/>
  <c r="Z30" s="1"/>
  <c r="AA24"/>
  <c r="AA18"/>
  <c r="AA31" s="1"/>
  <c r="V23"/>
  <c r="V17"/>
  <c r="V30" s="1"/>
  <c r="V25"/>
  <c r="V19"/>
  <c r="V32" s="1"/>
  <c r="V24"/>
  <c r="V18"/>
  <c r="V31" s="1"/>
  <c r="V22"/>
  <c r="V13"/>
  <c r="W22"/>
  <c r="W13"/>
  <c r="Z22"/>
  <c r="Z13"/>
  <c r="AB22"/>
  <c r="AB13"/>
  <c r="Y22"/>
  <c r="Y13"/>
  <c r="X22"/>
  <c r="X13"/>
  <c r="AA22"/>
  <c r="AA26" s="1"/>
  <c r="AA13"/>
  <c r="Q17"/>
  <c r="Q30" s="1"/>
  <c r="Q23"/>
  <c r="P19"/>
  <c r="P32" s="1"/>
  <c r="P25"/>
  <c r="T19"/>
  <c r="T32" s="1"/>
  <c r="T25"/>
  <c r="O19"/>
  <c r="O32" s="1"/>
  <c r="O25"/>
  <c r="S16"/>
  <c r="S29" s="1"/>
  <c r="S22"/>
  <c r="S13"/>
  <c r="O22"/>
  <c r="O16"/>
  <c r="O29" s="1"/>
  <c r="O13"/>
  <c r="S19"/>
  <c r="S32" s="1"/>
  <c r="S25"/>
  <c r="R19"/>
  <c r="R32" s="1"/>
  <c r="R25"/>
  <c r="Q19"/>
  <c r="Q32" s="1"/>
  <c r="Q25"/>
  <c r="Q18"/>
  <c r="Q31" s="1"/>
  <c r="Q24"/>
  <c r="P22"/>
  <c r="P16"/>
  <c r="P29" s="1"/>
  <c r="P13"/>
  <c r="T22"/>
  <c r="T16"/>
  <c r="T29" s="1"/>
  <c r="T13"/>
  <c r="E63"/>
  <c r="R18"/>
  <c r="R31" s="1"/>
  <c r="R24"/>
  <c r="S24"/>
  <c r="S18"/>
  <c r="S31" s="1"/>
  <c r="P18"/>
  <c r="P31" s="1"/>
  <c r="P24"/>
  <c r="O18"/>
  <c r="O31" s="1"/>
  <c r="O24"/>
  <c r="P17"/>
  <c r="P30" s="1"/>
  <c r="P23"/>
  <c r="Q16"/>
  <c r="Q29" s="1"/>
  <c r="Q13"/>
  <c r="Q22"/>
  <c r="T18"/>
  <c r="T31" s="1"/>
  <c r="T24"/>
  <c r="T17"/>
  <c r="T30" s="1"/>
  <c r="T23"/>
  <c r="O17"/>
  <c r="O30" s="1"/>
  <c r="O23"/>
  <c r="S17"/>
  <c r="S30" s="1"/>
  <c r="S23"/>
  <c r="R17"/>
  <c r="R30" s="1"/>
  <c r="R23"/>
  <c r="R16"/>
  <c r="R29" s="1"/>
  <c r="R13"/>
  <c r="R22"/>
  <c r="E18"/>
  <c r="E31" s="1"/>
  <c r="H17"/>
  <c r="H30" s="1"/>
  <c r="H63" s="1"/>
  <c r="E19"/>
  <c r="E32" s="1"/>
  <c r="G17"/>
  <c r="G30" s="1"/>
  <c r="M19"/>
  <c r="M32" s="1"/>
  <c r="N17"/>
  <c r="N30" s="1"/>
  <c r="N19"/>
  <c r="N32" s="1"/>
  <c r="N63" s="1"/>
  <c r="H18"/>
  <c r="H31" s="1"/>
  <c r="K19"/>
  <c r="K32" s="1"/>
  <c r="G16"/>
  <c r="G29" s="1"/>
  <c r="H19"/>
  <c r="H32" s="1"/>
  <c r="K18"/>
  <c r="K31" s="1"/>
  <c r="F17"/>
  <c r="F30" s="1"/>
  <c r="F63" s="1"/>
  <c r="J18"/>
  <c r="J31" s="1"/>
  <c r="I17"/>
  <c r="I30" s="1"/>
  <c r="I18"/>
  <c r="I31" s="1"/>
  <c r="I16"/>
  <c r="I29" s="1"/>
  <c r="L18"/>
  <c r="L31" s="1"/>
  <c r="L63" s="1"/>
  <c r="F16"/>
  <c r="F29" s="1"/>
  <c r="K16"/>
  <c r="K29" s="1"/>
  <c r="K63" s="1"/>
  <c r="L17"/>
  <c r="L30" s="1"/>
  <c r="G18"/>
  <c r="G31" s="1"/>
  <c r="G63" s="1"/>
  <c r="K17"/>
  <c r="K30" s="1"/>
  <c r="L16"/>
  <c r="L29" s="1"/>
  <c r="H16"/>
  <c r="H29" s="1"/>
  <c r="L19"/>
  <c r="L32" s="1"/>
  <c r="M16"/>
  <c r="M29" s="1"/>
  <c r="M63" s="1"/>
  <c r="F19"/>
  <c r="F32" s="1"/>
  <c r="J16"/>
  <c r="J29" s="1"/>
  <c r="E22"/>
  <c r="E26" s="1"/>
  <c r="I19"/>
  <c r="I32" s="1"/>
  <c r="J17"/>
  <c r="J30" s="1"/>
  <c r="N18"/>
  <c r="N31" s="1"/>
  <c r="M17"/>
  <c r="M30" s="1"/>
  <c r="M18"/>
  <c r="M31" s="1"/>
  <c r="F26"/>
  <c r="F18"/>
  <c r="F31" s="1"/>
  <c r="E17"/>
  <c r="E30" s="1"/>
  <c r="J19"/>
  <c r="J32" s="1"/>
  <c r="N16"/>
  <c r="N29" s="1"/>
  <c r="G26"/>
  <c r="G19"/>
  <c r="G32" s="1"/>
  <c r="G13"/>
  <c r="I26"/>
  <c r="I13"/>
  <c r="F13"/>
  <c r="K26"/>
  <c r="K13"/>
  <c r="L26"/>
  <c r="L13"/>
  <c r="H26"/>
  <c r="H13"/>
  <c r="M26"/>
  <c r="M13"/>
  <c r="J13"/>
  <c r="E13"/>
  <c r="N26"/>
  <c r="N13"/>
  <c r="AF26" l="1"/>
  <c r="AE26"/>
  <c r="AK26"/>
  <c r="AK35"/>
  <c r="AK36"/>
  <c r="AK33"/>
  <c r="AK34"/>
  <c r="AH33"/>
  <c r="AH34"/>
  <c r="AH35"/>
  <c r="AH36"/>
  <c r="P66"/>
  <c r="AC36"/>
  <c r="AC33"/>
  <c r="AC35"/>
  <c r="AC34"/>
  <c r="AJ26"/>
  <c r="M66"/>
  <c r="AD33"/>
  <c r="AD34"/>
  <c r="AD35"/>
  <c r="AD36"/>
  <c r="I63"/>
  <c r="T66"/>
  <c r="O66"/>
  <c r="Q66"/>
  <c r="R66"/>
  <c r="AC26"/>
  <c r="AG26"/>
  <c r="AE34"/>
  <c r="AE35"/>
  <c r="AE33"/>
  <c r="AE36"/>
  <c r="AI33"/>
  <c r="AI34"/>
  <c r="AI35"/>
  <c r="AI36"/>
  <c r="AF33"/>
  <c r="AF35"/>
  <c r="AF34"/>
  <c r="AF36"/>
  <c r="S66"/>
  <c r="AJ36"/>
  <c r="AJ34"/>
  <c r="AJ33"/>
  <c r="AJ35"/>
  <c r="N66"/>
  <c r="L66"/>
  <c r="AG33"/>
  <c r="AG34"/>
  <c r="AG36"/>
  <c r="AG35"/>
  <c r="J63"/>
  <c r="AH26"/>
  <c r="AD26"/>
  <c r="Y26"/>
  <c r="Z26"/>
  <c r="X26"/>
  <c r="AB26"/>
  <c r="W26"/>
  <c r="V26"/>
  <c r="Y36"/>
  <c r="W35"/>
  <c r="X34"/>
  <c r="Z34"/>
  <c r="AA33"/>
  <c r="AB34"/>
  <c r="Z36"/>
  <c r="X35"/>
  <c r="W33"/>
  <c r="Y34"/>
  <c r="AA34"/>
  <c r="Z33"/>
  <c r="Y33"/>
  <c r="AB33"/>
  <c r="W34"/>
  <c r="X36"/>
  <c r="V35"/>
  <c r="AA36"/>
  <c r="Z35"/>
  <c r="Y35"/>
  <c r="AB35"/>
  <c r="W36"/>
  <c r="X33"/>
  <c r="AA35"/>
  <c r="AB36"/>
  <c r="V36"/>
  <c r="V33"/>
  <c r="V34"/>
  <c r="Q26"/>
  <c r="R26"/>
  <c r="E34"/>
  <c r="D36"/>
  <c r="AK40" s="1"/>
  <c r="Q35"/>
  <c r="Q33"/>
  <c r="Q36"/>
  <c r="Q34"/>
  <c r="O63"/>
  <c r="O36"/>
  <c r="O35"/>
  <c r="O34"/>
  <c r="O33"/>
  <c r="S34"/>
  <c r="S36"/>
  <c r="S35"/>
  <c r="S33"/>
  <c r="T63"/>
  <c r="Q63"/>
  <c r="R35"/>
  <c r="R33"/>
  <c r="R36"/>
  <c r="R34"/>
  <c r="S63"/>
  <c r="T26"/>
  <c r="S26"/>
  <c r="T33"/>
  <c r="T36"/>
  <c r="T34"/>
  <c r="T35"/>
  <c r="P63"/>
  <c r="P26"/>
  <c r="R63"/>
  <c r="P34"/>
  <c r="P35"/>
  <c r="P33"/>
  <c r="P36"/>
  <c r="O26"/>
  <c r="M33"/>
  <c r="M34"/>
  <c r="F33"/>
  <c r="F34"/>
  <c r="E33"/>
  <c r="N33"/>
  <c r="N34"/>
  <c r="L34"/>
  <c r="L33"/>
  <c r="K34"/>
  <c r="K33"/>
  <c r="J33"/>
  <c r="J34"/>
  <c r="H34"/>
  <c r="H33"/>
  <c r="I33"/>
  <c r="I34"/>
  <c r="G34"/>
  <c r="G33"/>
  <c r="N36"/>
  <c r="L36"/>
  <c r="K36"/>
  <c r="H36"/>
  <c r="M36"/>
  <c r="F36"/>
  <c r="E36"/>
  <c r="J36"/>
  <c r="I36"/>
  <c r="G36"/>
  <c r="M35"/>
  <c r="F35"/>
  <c r="E35"/>
  <c r="N35"/>
  <c r="L35"/>
  <c r="K35"/>
  <c r="J35"/>
  <c r="H35"/>
  <c r="I35"/>
  <c r="G35"/>
  <c r="J26"/>
  <c r="D66" l="1"/>
  <c r="AC42"/>
  <c r="AE40"/>
  <c r="AH42"/>
  <c r="Q67" s="1"/>
  <c r="AK42"/>
  <c r="T67" s="1"/>
  <c r="AD42"/>
  <c r="AF41"/>
  <c r="AC41"/>
  <c r="AE42"/>
  <c r="N67" s="1"/>
  <c r="AI39"/>
  <c r="AD41"/>
  <c r="AG40"/>
  <c r="AJ42"/>
  <c r="AG42"/>
  <c r="P67" s="1"/>
  <c r="AH40"/>
  <c r="AH41"/>
  <c r="AE39"/>
  <c r="AI40"/>
  <c r="R67" s="1"/>
  <c r="AF42"/>
  <c r="O67" s="1"/>
  <c r="AF40"/>
  <c r="AD39"/>
  <c r="AC39"/>
  <c r="AG41"/>
  <c r="AC40"/>
  <c r="L67" s="1"/>
  <c r="AJ39"/>
  <c r="AJ41"/>
  <c r="S67" s="1"/>
  <c r="AF39"/>
  <c r="AI42"/>
  <c r="AI41"/>
  <c r="AK41"/>
  <c r="AE41"/>
  <c r="AD40"/>
  <c r="AH39"/>
  <c r="AK39"/>
  <c r="AJ40"/>
  <c r="AG39"/>
  <c r="W40"/>
  <c r="AB41"/>
  <c r="V39"/>
  <c r="E67" s="1"/>
  <c r="W42"/>
  <c r="W39"/>
  <c r="Z39"/>
  <c r="W41"/>
  <c r="AA39"/>
  <c r="Y39"/>
  <c r="X39"/>
  <c r="AB39"/>
  <c r="Z40"/>
  <c r="AA42"/>
  <c r="Z41"/>
  <c r="AB42"/>
  <c r="X40"/>
  <c r="AA40"/>
  <c r="AA41"/>
  <c r="X41"/>
  <c r="G67" s="1"/>
  <c r="Y41"/>
  <c r="Z42"/>
  <c r="V40"/>
  <c r="Y42"/>
  <c r="AB40"/>
  <c r="X42"/>
  <c r="Y40"/>
  <c r="H67" s="1"/>
  <c r="V41"/>
  <c r="V42"/>
  <c r="S40"/>
  <c r="T42"/>
  <c r="T64" s="1"/>
  <c r="R41"/>
  <c r="P40"/>
  <c r="Q41"/>
  <c r="O41"/>
  <c r="Q39"/>
  <c r="R40"/>
  <c r="R64" s="1"/>
  <c r="Q42"/>
  <c r="R39"/>
  <c r="T41"/>
  <c r="D26"/>
  <c r="S41"/>
  <c r="S64" s="1"/>
  <c r="T39"/>
  <c r="T40"/>
  <c r="D34"/>
  <c r="R42"/>
  <c r="P42"/>
  <c r="P64" s="1"/>
  <c r="D63"/>
  <c r="P39"/>
  <c r="P41"/>
  <c r="Q40"/>
  <c r="O39"/>
  <c r="O64" s="1"/>
  <c r="D33"/>
  <c r="S42"/>
  <c r="S39"/>
  <c r="O40"/>
  <c r="O42"/>
  <c r="H41"/>
  <c r="J40"/>
  <c r="I39"/>
  <c r="I64" s="1"/>
  <c r="G40"/>
  <c r="F42"/>
  <c r="L39"/>
  <c r="K40"/>
  <c r="N41"/>
  <c r="E41"/>
  <c r="M41"/>
  <c r="I40"/>
  <c r="I42"/>
  <c r="N40"/>
  <c r="G41"/>
  <c r="G64" s="1"/>
  <c r="E40"/>
  <c r="K42"/>
  <c r="J39"/>
  <c r="I41"/>
  <c r="H42"/>
  <c r="M39"/>
  <c r="H40"/>
  <c r="H64" s="1"/>
  <c r="L41"/>
  <c r="G42"/>
  <c r="M42"/>
  <c r="L40"/>
  <c r="H39"/>
  <c r="K41"/>
  <c r="K39"/>
  <c r="K64" s="1"/>
  <c r="N39"/>
  <c r="N42"/>
  <c r="N64" s="1"/>
  <c r="J42"/>
  <c r="J64" s="1"/>
  <c r="J41"/>
  <c r="M40"/>
  <c r="F41"/>
  <c r="E39"/>
  <c r="E64" s="1"/>
  <c r="E42"/>
  <c r="F39"/>
  <c r="G39"/>
  <c r="L42"/>
  <c r="F40"/>
  <c r="F64" s="1"/>
  <c r="F67" l="1"/>
  <c r="AF44"/>
  <c r="AF43"/>
  <c r="AG44"/>
  <c r="AG43"/>
  <c r="AH44"/>
  <c r="AH43"/>
  <c r="AJ44"/>
  <c r="AJ43"/>
  <c r="M67"/>
  <c r="AD44"/>
  <c r="AD43"/>
  <c r="AE43"/>
  <c r="AE44"/>
  <c r="AK44"/>
  <c r="AK43"/>
  <c r="AC44"/>
  <c r="AC43"/>
  <c r="AI43"/>
  <c r="AI44"/>
  <c r="L64"/>
  <c r="M64"/>
  <c r="Q64"/>
  <c r="J67"/>
  <c r="I67"/>
  <c r="K67"/>
  <c r="AB43"/>
  <c r="W43"/>
  <c r="V44"/>
  <c r="Z43"/>
  <c r="W44"/>
  <c r="X44"/>
  <c r="Y44"/>
  <c r="Z44"/>
  <c r="AA43"/>
  <c r="V43"/>
  <c r="X43"/>
  <c r="AB44"/>
  <c r="AA44"/>
  <c r="Y43"/>
  <c r="R44"/>
  <c r="P43"/>
  <c r="T44"/>
  <c r="T43"/>
  <c r="O44"/>
  <c r="Q43"/>
  <c r="C33"/>
  <c r="P44"/>
  <c r="R43"/>
  <c r="O43"/>
  <c r="Q44"/>
  <c r="S43"/>
  <c r="S44"/>
  <c r="I43"/>
  <c r="E43"/>
  <c r="E44"/>
  <c r="F44"/>
  <c r="F43"/>
  <c r="N44"/>
  <c r="N43"/>
  <c r="J44"/>
  <c r="J43"/>
  <c r="I44"/>
  <c r="G44"/>
  <c r="G43"/>
  <c r="H43"/>
  <c r="H44"/>
  <c r="L43"/>
  <c r="L44"/>
  <c r="K44"/>
  <c r="K43"/>
  <c r="M43"/>
  <c r="M44"/>
  <c r="D64" l="1"/>
  <c r="D67"/>
  <c r="D44"/>
  <c r="D43"/>
  <c r="C43" l="1"/>
</calcChain>
</file>

<file path=xl/sharedStrings.xml><?xml version="1.0" encoding="utf-8"?>
<sst xmlns="http://schemas.openxmlformats.org/spreadsheetml/2006/main" count="165" uniqueCount="27">
  <si>
    <t>A</t>
  </si>
  <si>
    <t>T</t>
  </si>
  <si>
    <t>G</t>
  </si>
  <si>
    <t>C</t>
  </si>
  <si>
    <t>frequency</t>
  </si>
  <si>
    <t>x</t>
  </si>
  <si>
    <t>I</t>
  </si>
  <si>
    <t>ожидаемые</t>
  </si>
  <si>
    <t>W</t>
  </si>
  <si>
    <t>Число в колонке</t>
  </si>
  <si>
    <t>total</t>
  </si>
  <si>
    <t>PWM orthodox</t>
  </si>
  <si>
    <t>alpgha=</t>
  </si>
  <si>
    <t>p_b</t>
  </si>
  <si>
    <t>PWM Ravcheev</t>
  </si>
  <si>
    <t>F_b,j</t>
  </si>
  <si>
    <t>IC_b,j</t>
  </si>
  <si>
    <t>F_b,j/p_b</t>
  </si>
  <si>
    <t>Observed</t>
  </si>
  <si>
    <t>Expected</t>
  </si>
  <si>
    <t>count</t>
  </si>
  <si>
    <t>max</t>
  </si>
  <si>
    <t>sigma</t>
  </si>
  <si>
    <t>E</t>
  </si>
  <si>
    <t>PWM Mironov</t>
  </si>
  <si>
    <t>ln(N_b,j+0.5)</t>
  </si>
  <si>
    <t>min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</si>
</sst>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2" fontId="16" fillId="0" borderId="0" xfId="0" applyNumberFormat="1" applyFont="1"/>
    <xf numFmtId="0" fontId="18" fillId="0" borderId="0" xfId="0" applyFont="1"/>
    <xf numFmtId="164" fontId="16" fillId="0" borderId="0" xfId="0" applyNumberFormat="1" applyFont="1"/>
    <xf numFmtId="164" fontId="0" fillId="0" borderId="0" xfId="0" applyNumberFormat="1"/>
    <xf numFmtId="2" fontId="16" fillId="33" borderId="0" xfId="0" applyNumberFormat="1" applyFont="1" applyFill="1"/>
    <xf numFmtId="0" fontId="19" fillId="0" borderId="0" xfId="0" applyFont="1"/>
    <xf numFmtId="1" fontId="0" fillId="0" borderId="0" xfId="0" applyNumberFormat="1"/>
    <xf numFmtId="0" fontId="0" fillId="0" borderId="0" xfId="0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signals!$I$3:$I$21</c:f>
              <c:numCache>
                <c:formatCode>General</c:formatCode>
                <c:ptCount val="19"/>
                <c:pt idx="0">
                  <c:v>0.21481592090518747</c:v>
                </c:pt>
                <c:pt idx="1">
                  <c:v>0.15984825415937359</c:v>
                </c:pt>
                <c:pt idx="2">
                  <c:v>0.11744977137948218</c:v>
                </c:pt>
                <c:pt idx="3">
                  <c:v>8.3707984390332307E-2</c:v>
                </c:pt>
                <c:pt idx="4">
                  <c:v>5.6810945375765629E-2</c:v>
                </c:pt>
                <c:pt idx="5">
                  <c:v>3.5735000089859678E-2</c:v>
                </c:pt>
                <c:pt idx="6">
                  <c:v>1.9847493004433794E-2</c:v>
                </c:pt>
                <c:pt idx="7">
                  <c:v>8.7447424253523642E-3</c:v>
                </c:pt>
                <c:pt idx="8">
                  <c:v>2.1751060847199702E-3</c:v>
                </c:pt>
                <c:pt idx="9">
                  <c:v>-2.4108186663832177E-17</c:v>
                </c:pt>
                <c:pt idx="10">
                  <c:v>2.1751060847199598E-3</c:v>
                </c:pt>
                <c:pt idx="11">
                  <c:v>8.7447424253523295E-3</c:v>
                </c:pt>
                <c:pt idx="12">
                  <c:v>1.9847493004433794E-2</c:v>
                </c:pt>
                <c:pt idx="13">
                  <c:v>3.573500008985972E-2</c:v>
                </c:pt>
                <c:pt idx="14">
                  <c:v>5.681094537576567E-2</c:v>
                </c:pt>
                <c:pt idx="15">
                  <c:v>8.3707984390332418E-2</c:v>
                </c:pt>
                <c:pt idx="16">
                  <c:v>0.11744977137948236</c:v>
                </c:pt>
                <c:pt idx="17">
                  <c:v>0.15984825415937381</c:v>
                </c:pt>
                <c:pt idx="18">
                  <c:v>0.21481592090518786</c:v>
                </c:pt>
              </c:numCache>
            </c:numRef>
          </c:val>
        </c:ser>
        <c:marker val="1"/>
        <c:axId val="132730880"/>
        <c:axId val="132732416"/>
      </c:lineChart>
      <c:catAx>
        <c:axId val="13273088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32416"/>
        <c:crosses val="autoZero"/>
        <c:auto val="1"/>
        <c:lblAlgn val="ctr"/>
        <c:lblOffset val="100"/>
      </c:catAx>
      <c:valAx>
        <c:axId val="13273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3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9090913284345615E-2"/>
          <c:y val="0.17577495754207195"/>
          <c:w val="0.83140113197625343"/>
          <c:h val="0.77827216303844371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Лист1!$E$63:$T$63</c:f>
              <c:numCache>
                <c:formatCode>0.0</c:formatCode>
                <c:ptCount val="16"/>
                <c:pt idx="0">
                  <c:v>1.4262647547020981</c:v>
                </c:pt>
                <c:pt idx="1">
                  <c:v>-0.5405683813627028</c:v>
                </c:pt>
                <c:pt idx="2">
                  <c:v>1.7813597135246595</c:v>
                </c:pt>
                <c:pt idx="3">
                  <c:v>1.6724253419714956</c:v>
                </c:pt>
                <c:pt idx="4">
                  <c:v>-2.4150374992788439</c:v>
                </c:pt>
                <c:pt idx="5">
                  <c:v>1.7813597135246595</c:v>
                </c:pt>
                <c:pt idx="6">
                  <c:v>1.4262647547020981</c:v>
                </c:pt>
                <c:pt idx="7">
                  <c:v>1.7813597135246595</c:v>
                </c:pt>
                <c:pt idx="8">
                  <c:v>-2.4150374992788439</c:v>
                </c:pt>
                <c:pt idx="9">
                  <c:v>1.1292830169449666</c:v>
                </c:pt>
                <c:pt idx="10">
                  <c:v>1.6724253419714956</c:v>
                </c:pt>
                <c:pt idx="11">
                  <c:v>1.6724253419714956</c:v>
                </c:pt>
                <c:pt idx="12">
                  <c:v>0.52356195605701294</c:v>
                </c:pt>
                <c:pt idx="13">
                  <c:v>1.5545888516776374</c:v>
                </c:pt>
                <c:pt idx="14">
                  <c:v>0.52356195605701294</c:v>
                </c:pt>
                <c:pt idx="15">
                  <c:v>1.5545888516776374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Лист1!$E$64:$T$64</c:f>
              <c:numCache>
                <c:formatCode>0.0</c:formatCode>
                <c:ptCount val="16"/>
                <c:pt idx="0">
                  <c:v>1.3228981212150746</c:v>
                </c:pt>
                <c:pt idx="1">
                  <c:v>-0.15977275606767732</c:v>
                </c:pt>
                <c:pt idx="2">
                  <c:v>1.9762820212744889</c:v>
                </c:pt>
                <c:pt idx="3">
                  <c:v>1.7330855259660713</c:v>
                </c:pt>
                <c:pt idx="4">
                  <c:v>-0.65876067375816305</c:v>
                </c:pt>
                <c:pt idx="5">
                  <c:v>1.9762820212744889</c:v>
                </c:pt>
                <c:pt idx="6">
                  <c:v>1.3228981212150741</c:v>
                </c:pt>
                <c:pt idx="7">
                  <c:v>1.9762820212744889</c:v>
                </c:pt>
                <c:pt idx="8">
                  <c:v>-0.65876067375816305</c:v>
                </c:pt>
                <c:pt idx="9">
                  <c:v>1.0592553581994906</c:v>
                </c:pt>
                <c:pt idx="10">
                  <c:v>1.7330855259660716</c:v>
                </c:pt>
                <c:pt idx="11">
                  <c:v>1.7330855259660716</c:v>
                </c:pt>
                <c:pt idx="12">
                  <c:v>0.40949070998484693</c:v>
                </c:pt>
                <c:pt idx="13">
                  <c:v>1.4856966016938735</c:v>
                </c:pt>
                <c:pt idx="14">
                  <c:v>0.40949070998484693</c:v>
                </c:pt>
                <c:pt idx="15">
                  <c:v>1.5752261557478469</c:v>
                </c:pt>
              </c:numCache>
            </c:numRef>
          </c:val>
        </c:ser>
        <c:ser>
          <c:idx val="2"/>
          <c:order val="2"/>
          <c:tx>
            <c:v>rand-O</c:v>
          </c:tx>
          <c:marker>
            <c:symbol val="none"/>
          </c:marker>
          <c:val>
            <c:numRef>
              <c:f>Лист1!$E$66:$T$66</c:f>
              <c:numCache>
                <c:formatCode>0.0</c:formatCode>
                <c:ptCount val="16"/>
                <c:pt idx="0">
                  <c:v>-1.1178364902938585</c:v>
                </c:pt>
                <c:pt idx="1">
                  <c:v>0.56597939735358338</c:v>
                </c:pt>
                <c:pt idx="2">
                  <c:v>0.25601397815602139</c:v>
                </c:pt>
                <c:pt idx="3">
                  <c:v>0.34692247435423201</c:v>
                </c:pt>
                <c:pt idx="4">
                  <c:v>-0.45768183668733747</c:v>
                </c:pt>
                <c:pt idx="5">
                  <c:v>-3.2270689085459212</c:v>
                </c:pt>
                <c:pt idx="6">
                  <c:v>0.10791533916688754</c:v>
                </c:pt>
                <c:pt idx="7">
                  <c:v>0.8769891098946565</c:v>
                </c:pt>
                <c:pt idx="8">
                  <c:v>0.25601397815602139</c:v>
                </c:pt>
                <c:pt idx="9">
                  <c:v>1.0345986615239666</c:v>
                </c:pt>
                <c:pt idx="10">
                  <c:v>-1.0140751852117229</c:v>
                </c:pt>
                <c:pt idx="11">
                  <c:v>0.55190421214186058</c:v>
                </c:pt>
                <c:pt idx="12">
                  <c:v>-1.2602357724811206</c:v>
                </c:pt>
                <c:pt idx="13">
                  <c:v>-0.38271977900611553</c:v>
                </c:pt>
                <c:pt idx="14">
                  <c:v>1.0486738467356898</c:v>
                </c:pt>
                <c:pt idx="15">
                  <c:v>-0.5367534076785363</c:v>
                </c:pt>
              </c:numCache>
            </c:numRef>
          </c:val>
        </c:ser>
        <c:ser>
          <c:idx val="3"/>
          <c:order val="3"/>
          <c:tx>
            <c:v>rand-M</c:v>
          </c:tx>
          <c:marker>
            <c:symbol val="none"/>
          </c:marker>
          <c:val>
            <c:numRef>
              <c:f>Лист1!$E$67:$T$67</c:f>
              <c:numCache>
                <c:formatCode>0.0</c:formatCode>
                <c:ptCount val="16"/>
                <c:pt idx="0">
                  <c:v>-0.57126060143689084</c:v>
                </c:pt>
                <c:pt idx="1">
                  <c:v>0.39554567215566594</c:v>
                </c:pt>
                <c:pt idx="2">
                  <c:v>0.58733036246820358</c:v>
                </c:pt>
                <c:pt idx="3">
                  <c:v>0.44824893696557411</c:v>
                </c:pt>
                <c:pt idx="4">
                  <c:v>-0.24802434475220511</c:v>
                </c:pt>
                <c:pt idx="5">
                  <c:v>-1.5452808974247527</c:v>
                </c:pt>
                <c:pt idx="6">
                  <c:v>0.40990402358156908</c:v>
                </c:pt>
                <c:pt idx="7">
                  <c:v>0.72664335983543793</c:v>
                </c:pt>
                <c:pt idx="8">
                  <c:v>0.16980484078805136</c:v>
                </c:pt>
                <c:pt idx="9">
                  <c:v>0.78956178414550193</c:v>
                </c:pt>
                <c:pt idx="10">
                  <c:v>-0.48676907192848184</c:v>
                </c:pt>
                <c:pt idx="11">
                  <c:v>0.53750976400610939</c:v>
                </c:pt>
                <c:pt idx="12">
                  <c:v>-0.66151674676755545</c:v>
                </c:pt>
                <c:pt idx="13">
                  <c:v>-0.13953754429405324</c:v>
                </c:pt>
                <c:pt idx="14">
                  <c:v>0.86597042685239511</c:v>
                </c:pt>
                <c:pt idx="15">
                  <c:v>-0.27945802748489512</c:v>
                </c:pt>
              </c:numCache>
            </c:numRef>
          </c:val>
        </c:ser>
        <c:marker val="1"/>
        <c:axId val="91117440"/>
        <c:axId val="91118976"/>
      </c:lineChart>
      <c:catAx>
        <c:axId val="91117440"/>
        <c:scaling>
          <c:orientation val="minMax"/>
        </c:scaling>
        <c:axPos val="b"/>
        <c:tickLblPos val="nextTo"/>
        <c:txPr>
          <a:bodyPr/>
          <a:lstStyle/>
          <a:p>
            <a:pPr>
              <a:defRPr sz="2400" baseline="0"/>
            </a:pPr>
            <a:endParaRPr lang="ru-RU"/>
          </a:p>
        </c:txPr>
        <c:crossAx val="91118976"/>
        <c:crossesAt val="4"/>
        <c:auto val="1"/>
        <c:lblAlgn val="ctr"/>
        <c:lblOffset val="0"/>
      </c:catAx>
      <c:valAx>
        <c:axId val="91118976"/>
        <c:scaling>
          <c:orientation val="minMax"/>
          <c:max val="4"/>
          <c:min val="-4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2400" baseline="0"/>
            </a:pPr>
            <a:endParaRPr lang="ru-RU"/>
          </a:p>
        </c:txPr>
        <c:crossAx val="91117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IC!$E$26:$U$26</c:f>
              <c:numCache>
                <c:formatCode>0.00</c:formatCode>
                <c:ptCount val="17"/>
                <c:pt idx="0">
                  <c:v>0.78143478800253408</c:v>
                </c:pt>
                <c:pt idx="1">
                  <c:v>0.68558854407611824</c:v>
                </c:pt>
                <c:pt idx="2">
                  <c:v>0.91724538313119497</c:v>
                </c:pt>
                <c:pt idx="3">
                  <c:v>0.95351303080798733</c:v>
                </c:pt>
                <c:pt idx="4">
                  <c:v>0.40934912697221504</c:v>
                </c:pt>
                <c:pt idx="5">
                  <c:v>1.2628066568839762</c:v>
                </c:pt>
                <c:pt idx="6">
                  <c:v>2.9868862532483336</c:v>
                </c:pt>
                <c:pt idx="7">
                  <c:v>3.0403563759825123</c:v>
                </c:pt>
                <c:pt idx="8">
                  <c:v>2.2613541247759619</c:v>
                </c:pt>
                <c:pt idx="9">
                  <c:v>1.2186912937548282</c:v>
                </c:pt>
                <c:pt idx="10">
                  <c:v>2.7444793592877579</c:v>
                </c:pt>
                <c:pt idx="11">
                  <c:v>1.2231024485564226</c:v>
                </c:pt>
                <c:pt idx="12">
                  <c:v>0.78143478800253408</c:v>
                </c:pt>
                <c:pt idx="13">
                  <c:v>0.89826889603856719</c:v>
                </c:pt>
                <c:pt idx="14">
                  <c:v>0.92016474805858739</c:v>
                </c:pt>
                <c:pt idx="15">
                  <c:v>0.88950776949761823</c:v>
                </c:pt>
                <c:pt idx="16">
                  <c:v>0.83413279652007766</c:v>
                </c:pt>
              </c:numCache>
            </c:numRef>
          </c:val>
        </c:ser>
        <c:marker val="1"/>
        <c:axId val="133267840"/>
        <c:axId val="133269376"/>
      </c:lineChart>
      <c:catAx>
        <c:axId val="133267840"/>
        <c:scaling>
          <c:orientation val="minMax"/>
        </c:scaling>
        <c:axPos val="b"/>
        <c:tickLblPos val="nextTo"/>
        <c:crossAx val="133269376"/>
        <c:crosses val="autoZero"/>
        <c:auto val="1"/>
        <c:lblAlgn val="ctr"/>
        <c:lblOffset val="100"/>
      </c:catAx>
      <c:valAx>
        <c:axId val="133269376"/>
        <c:scaling>
          <c:orientation val="minMax"/>
        </c:scaling>
        <c:axPos val="l"/>
        <c:majorGridlines/>
        <c:numFmt formatCode="0.00" sourceLinked="1"/>
        <c:tickLblPos val="nextTo"/>
        <c:crossAx val="133267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Лист3!$B$18:$R$18</c:f>
              <c:numCache>
                <c:formatCode>General</c:formatCode>
                <c:ptCount val="17"/>
                <c:pt idx="0">
                  <c:v>7.4681364319398577E-2</c:v>
                </c:pt>
                <c:pt idx="1">
                  <c:v>6.4723773326286024E-2</c:v>
                </c:pt>
                <c:pt idx="2">
                  <c:v>0.10671426328004846</c:v>
                </c:pt>
                <c:pt idx="3">
                  <c:v>0.11245254311694659</c:v>
                </c:pt>
                <c:pt idx="4">
                  <c:v>3.4933345031917591E-2</c:v>
                </c:pt>
                <c:pt idx="5">
                  <c:v>0.49758133994392978</c:v>
                </c:pt>
                <c:pt idx="6">
                  <c:v>0.61137299999588901</c:v>
                </c:pt>
                <c:pt idx="7">
                  <c:v>0.61899884559089224</c:v>
                </c:pt>
                <c:pt idx="8">
                  <c:v>0.42445811534446509</c:v>
                </c:pt>
                <c:pt idx="9">
                  <c:v>0.48156720497450162</c:v>
                </c:pt>
                <c:pt idx="10">
                  <c:v>0.54139005194674639</c:v>
                </c:pt>
                <c:pt idx="11">
                  <c:v>0.15561103842305479</c:v>
                </c:pt>
                <c:pt idx="12">
                  <c:v>7.4681364319398577E-2</c:v>
                </c:pt>
                <c:pt idx="13">
                  <c:v>9.7665998752170094E-2</c:v>
                </c:pt>
                <c:pt idx="14">
                  <c:v>9.91137565830153E-2</c:v>
                </c:pt>
                <c:pt idx="15">
                  <c:v>9.1661533674089316E-2</c:v>
                </c:pt>
                <c:pt idx="16">
                  <c:v>8.1918249503158846E-2</c:v>
                </c:pt>
              </c:numCache>
            </c:numRef>
          </c:val>
        </c:ser>
        <c:marker val="1"/>
        <c:axId val="133334528"/>
        <c:axId val="133336064"/>
      </c:lineChart>
      <c:catAx>
        <c:axId val="133334528"/>
        <c:scaling>
          <c:orientation val="minMax"/>
        </c:scaling>
        <c:axPos val="b"/>
        <c:tickLblPos val="nextTo"/>
        <c:crossAx val="133336064"/>
        <c:crosses val="autoZero"/>
        <c:auto val="1"/>
        <c:lblAlgn val="ctr"/>
        <c:lblOffset val="100"/>
      </c:catAx>
      <c:valAx>
        <c:axId val="133336064"/>
        <c:scaling>
          <c:orientation val="minMax"/>
        </c:scaling>
        <c:axPos val="l"/>
        <c:majorGridlines/>
        <c:numFmt formatCode="General" sourceLinked="1"/>
        <c:tickLblPos val="nextTo"/>
        <c:crossAx val="133334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</xdr:colOff>
      <xdr:row>1</xdr:row>
      <xdr:rowOff>22225</xdr:rowOff>
    </xdr:from>
    <xdr:to>
      <xdr:col>22</xdr:col>
      <xdr:colOff>320675</xdr:colOff>
      <xdr:row>16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47</xdr:row>
      <xdr:rowOff>57149</xdr:rowOff>
    </xdr:from>
    <xdr:to>
      <xdr:col>38</xdr:col>
      <xdr:colOff>171450</xdr:colOff>
      <xdr:row>67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22</xdr:row>
      <xdr:rowOff>104775</xdr:rowOff>
    </xdr:from>
    <xdr:to>
      <xdr:col>28</xdr:col>
      <xdr:colOff>390525</xdr:colOff>
      <xdr:row>36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333375</xdr:colOff>
      <xdr:row>11</xdr:row>
      <xdr:rowOff>180975</xdr:rowOff>
    </xdr:from>
    <xdr:to>
      <xdr:col>25</xdr:col>
      <xdr:colOff>190500</xdr:colOff>
      <xdr:row>26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2" sqref="F2"/>
    </sheetView>
  </sheetViews>
  <sheetFormatPr defaultRowHeight="15"/>
  <sheetData>
    <row r="1" spans="1:9">
      <c r="B1" t="s">
        <v>9</v>
      </c>
      <c r="C1" t="s">
        <v>4</v>
      </c>
      <c r="D1" s="2" t="s">
        <v>6</v>
      </c>
      <c r="E1" t="s">
        <v>8</v>
      </c>
      <c r="H1" t="s">
        <v>5</v>
      </c>
    </row>
    <row r="2" spans="1:9">
      <c r="A2" t="s">
        <v>0</v>
      </c>
      <c r="B2">
        <v>10</v>
      </c>
      <c r="C2" s="1">
        <v>0.1</v>
      </c>
      <c r="D2" s="1">
        <f>C2*LOG(C2/C7,2)</f>
        <v>-0.13219280948873621</v>
      </c>
      <c r="E2">
        <f>LN(C2+0.5)</f>
        <v>-0.51082562376599072</v>
      </c>
      <c r="F2">
        <f>E2-0.25*E$6</f>
        <v>-0.1956898348124082</v>
      </c>
      <c r="H2">
        <v>0</v>
      </c>
    </row>
    <row r="3" spans="1:9">
      <c r="A3" t="s">
        <v>1</v>
      </c>
      <c r="B3">
        <v>0</v>
      </c>
      <c r="C3" s="1">
        <v>0.1</v>
      </c>
      <c r="D3" s="1">
        <f t="shared" ref="D3:D5" si="0">C3*LOG(C3/C8,2)</f>
        <v>-0.13219280948873621</v>
      </c>
      <c r="E3">
        <f t="shared" ref="E3:E5" si="1">LN(C3+0.5)</f>
        <v>-0.51082562376599072</v>
      </c>
      <c r="F3">
        <f t="shared" ref="F3:F5" si="2">E3-0.25*E$6</f>
        <v>-0.1956898348124082</v>
      </c>
      <c r="H3">
        <f>H2+0.05</f>
        <v>0.05</v>
      </c>
      <c r="I3">
        <f t="shared" ref="I3:I22" si="3">H3*LOG(H3/0.5)+(1-H3)*LOG((1-H3)/0.5)</f>
        <v>0.21481592090518747</v>
      </c>
    </row>
    <row r="4" spans="1:9">
      <c r="A4" t="s">
        <v>2</v>
      </c>
      <c r="B4">
        <v>2</v>
      </c>
      <c r="C4" s="1">
        <v>0.25</v>
      </c>
      <c r="D4" s="1">
        <f t="shared" si="0"/>
        <v>0</v>
      </c>
      <c r="E4">
        <f t="shared" si="1"/>
        <v>-0.2876820724517809</v>
      </c>
      <c r="F4">
        <f t="shared" si="2"/>
        <v>2.7453716501801617E-2</v>
      </c>
      <c r="H4">
        <f t="shared" ref="H4:H22" si="4">H3+0.05</f>
        <v>0.1</v>
      </c>
      <c r="I4">
        <f t="shared" si="3"/>
        <v>0.15984825415937359</v>
      </c>
    </row>
    <row r="5" spans="1:9">
      <c r="A5" t="s">
        <v>3</v>
      </c>
      <c r="B5">
        <v>1</v>
      </c>
      <c r="C5" s="1">
        <f>1-SUM(C2:C4)</f>
        <v>0.55000000000000004</v>
      </c>
      <c r="D5" s="1">
        <f t="shared" si="0"/>
        <v>0.62562693806246439</v>
      </c>
      <c r="E5">
        <f t="shared" si="1"/>
        <v>4.8790164169432049E-2</v>
      </c>
      <c r="F5">
        <f t="shared" si="2"/>
        <v>0.36392595312301457</v>
      </c>
      <c r="H5">
        <f t="shared" si="4"/>
        <v>0.15000000000000002</v>
      </c>
      <c r="I5">
        <f t="shared" si="3"/>
        <v>0.11744977137948218</v>
      </c>
    </row>
    <row r="6" spans="1:9">
      <c r="C6" s="1" t="s">
        <v>7</v>
      </c>
      <c r="D6" s="1">
        <f>SUM(D2:D5)</f>
        <v>0.36124131908499196</v>
      </c>
      <c r="E6" s="1">
        <f>SUM(E2:E5)</f>
        <v>-1.2605431558143301</v>
      </c>
      <c r="H6">
        <f t="shared" si="4"/>
        <v>0.2</v>
      </c>
      <c r="I6">
        <f t="shared" si="3"/>
        <v>8.3707984390332307E-2</v>
      </c>
    </row>
    <row r="7" spans="1:9">
      <c r="A7" t="s">
        <v>0</v>
      </c>
      <c r="C7" s="1">
        <v>0.25</v>
      </c>
      <c r="D7" s="1"/>
      <c r="H7">
        <f t="shared" si="4"/>
        <v>0.25</v>
      </c>
      <c r="I7">
        <f t="shared" si="3"/>
        <v>5.6810945375765629E-2</v>
      </c>
    </row>
    <row r="8" spans="1:9">
      <c r="A8" t="s">
        <v>1</v>
      </c>
      <c r="C8" s="1">
        <v>0.25</v>
      </c>
      <c r="D8" s="1"/>
      <c r="H8">
        <f t="shared" si="4"/>
        <v>0.3</v>
      </c>
      <c r="I8">
        <f t="shared" si="3"/>
        <v>3.5735000089859678E-2</v>
      </c>
    </row>
    <row r="9" spans="1:9">
      <c r="A9" t="s">
        <v>2</v>
      </c>
      <c r="C9" s="1">
        <v>0.25</v>
      </c>
      <c r="D9" s="1"/>
      <c r="H9">
        <f t="shared" si="4"/>
        <v>0.35</v>
      </c>
      <c r="I9">
        <f t="shared" si="3"/>
        <v>1.9847493004433794E-2</v>
      </c>
    </row>
    <row r="10" spans="1:9">
      <c r="A10" t="s">
        <v>3</v>
      </c>
      <c r="C10" s="1">
        <v>0.25</v>
      </c>
      <c r="D10" s="1"/>
      <c r="H10">
        <f t="shared" si="4"/>
        <v>0.39999999999999997</v>
      </c>
      <c r="I10">
        <f t="shared" si="3"/>
        <v>8.7447424253523642E-3</v>
      </c>
    </row>
    <row r="11" spans="1:9">
      <c r="C11" s="1"/>
      <c r="D11" s="1"/>
      <c r="H11">
        <f t="shared" si="4"/>
        <v>0.44999999999999996</v>
      </c>
      <c r="I11">
        <f t="shared" si="3"/>
        <v>2.1751060847199702E-3</v>
      </c>
    </row>
    <row r="12" spans="1:9">
      <c r="C12" s="1"/>
      <c r="D12" s="1"/>
      <c r="H12">
        <f t="shared" si="4"/>
        <v>0.49999999999999994</v>
      </c>
      <c r="I12">
        <f t="shared" si="3"/>
        <v>-2.4108186663832177E-17</v>
      </c>
    </row>
    <row r="13" spans="1:9">
      <c r="C13" s="1"/>
      <c r="D13" s="1"/>
      <c r="H13">
        <f t="shared" si="4"/>
        <v>0.54999999999999993</v>
      </c>
      <c r="I13">
        <f t="shared" si="3"/>
        <v>2.1751060847199598E-3</v>
      </c>
    </row>
    <row r="14" spans="1:9">
      <c r="C14" s="1"/>
      <c r="D14" s="1"/>
      <c r="H14">
        <f t="shared" si="4"/>
        <v>0.6</v>
      </c>
      <c r="I14">
        <f t="shared" si="3"/>
        <v>8.7447424253523295E-3</v>
      </c>
    </row>
    <row r="15" spans="1:9">
      <c r="C15" s="1"/>
      <c r="D15" s="1"/>
      <c r="H15">
        <f t="shared" si="4"/>
        <v>0.65</v>
      </c>
      <c r="I15">
        <f t="shared" si="3"/>
        <v>1.9847493004433794E-2</v>
      </c>
    </row>
    <row r="16" spans="1:9">
      <c r="H16">
        <f t="shared" si="4"/>
        <v>0.70000000000000007</v>
      </c>
      <c r="I16">
        <f t="shared" si="3"/>
        <v>3.573500008985972E-2</v>
      </c>
    </row>
    <row r="17" spans="8:9">
      <c r="H17">
        <f t="shared" si="4"/>
        <v>0.75000000000000011</v>
      </c>
      <c r="I17">
        <f t="shared" si="3"/>
        <v>5.681094537576567E-2</v>
      </c>
    </row>
    <row r="18" spans="8:9">
      <c r="H18">
        <f t="shared" si="4"/>
        <v>0.80000000000000016</v>
      </c>
      <c r="I18">
        <f t="shared" si="3"/>
        <v>8.3707984390332418E-2</v>
      </c>
    </row>
    <row r="19" spans="8:9">
      <c r="H19">
        <f t="shared" si="4"/>
        <v>0.8500000000000002</v>
      </c>
      <c r="I19">
        <f t="shared" si="3"/>
        <v>0.11744977137948236</v>
      </c>
    </row>
    <row r="20" spans="8:9">
      <c r="H20">
        <f t="shared" si="4"/>
        <v>0.90000000000000024</v>
      </c>
      <c r="I20">
        <f t="shared" si="3"/>
        <v>0.15984825415937381</v>
      </c>
    </row>
    <row r="21" spans="8:9">
      <c r="H21">
        <f t="shared" si="4"/>
        <v>0.95000000000000029</v>
      </c>
      <c r="I21">
        <f t="shared" si="3"/>
        <v>0.21481592090518786</v>
      </c>
    </row>
    <row r="22" spans="8:9">
      <c r="H22">
        <f t="shared" si="4"/>
        <v>1.0000000000000002</v>
      </c>
      <c r="I22" t="e">
        <f t="shared" si="3"/>
        <v>#NUM!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signals!I3:I21</xm:f>
              <xm:sqref>K3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G67"/>
  <sheetViews>
    <sheetView tabSelected="1" topLeftCell="K40" workbookViewId="0">
      <selection activeCell="F67" sqref="F67"/>
    </sheetView>
  </sheetViews>
  <sheetFormatPr defaultRowHeight="15"/>
  <cols>
    <col min="5" max="5" width="6.28515625" customWidth="1"/>
    <col min="6" max="20" width="5.28515625" bestFit="1" customWidth="1"/>
    <col min="39" max="59" width="4" bestFit="1" customWidth="1"/>
  </cols>
  <sheetData>
    <row r="1" spans="1:59" ht="21">
      <c r="A1" s="3" t="s">
        <v>19</v>
      </c>
      <c r="B1" t="s">
        <v>13</v>
      </c>
      <c r="C1" t="s">
        <v>20</v>
      </c>
      <c r="D1" s="3" t="s">
        <v>18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</row>
    <row r="2" spans="1:59">
      <c r="A2" t="s">
        <v>0</v>
      </c>
      <c r="B2">
        <f>C2/C$6</f>
        <v>0.25</v>
      </c>
      <c r="C2">
        <v>5</v>
      </c>
      <c r="E2">
        <v>10</v>
      </c>
      <c r="F2">
        <v>2</v>
      </c>
      <c r="G2">
        <v>0</v>
      </c>
      <c r="H2">
        <v>1</v>
      </c>
      <c r="I2">
        <v>13</v>
      </c>
      <c r="J2">
        <v>13</v>
      </c>
      <c r="K2">
        <v>10</v>
      </c>
      <c r="L2">
        <v>0</v>
      </c>
      <c r="M2">
        <v>0</v>
      </c>
      <c r="N2">
        <v>1</v>
      </c>
      <c r="O2">
        <v>0</v>
      </c>
      <c r="P2">
        <v>0</v>
      </c>
      <c r="Q2">
        <v>4</v>
      </c>
      <c r="R2">
        <v>0</v>
      </c>
      <c r="S2">
        <v>1</v>
      </c>
      <c r="T2">
        <v>0</v>
      </c>
      <c r="V2" s="10">
        <f t="shared" ref="V2:AB2" ca="1" si="0">INT(AM2*100/AM$6+0.5)</f>
        <v>11</v>
      </c>
      <c r="W2" s="10">
        <f t="shared" ca="1" si="0"/>
        <v>37</v>
      </c>
      <c r="X2" s="10">
        <f t="shared" ca="1" si="0"/>
        <v>34</v>
      </c>
      <c r="Y2" s="10">
        <f t="shared" ca="1" si="0"/>
        <v>48</v>
      </c>
      <c r="Z2" s="10">
        <f t="shared" ca="1" si="0"/>
        <v>38</v>
      </c>
      <c r="AA2" s="10">
        <f t="shared" ca="1" si="0"/>
        <v>2</v>
      </c>
      <c r="AB2" s="10">
        <f t="shared" ca="1" si="0"/>
        <v>27</v>
      </c>
      <c r="AC2" s="10">
        <f t="shared" ref="AC2:AC5" ca="1" si="1">INT(AT2*100/AT$6+0.5)</f>
        <v>28</v>
      </c>
      <c r="AD2" s="10">
        <f t="shared" ref="AD2:AD5" ca="1" si="2">INT(AU2*100/AU$6+0.5)</f>
        <v>30</v>
      </c>
      <c r="AE2" s="10">
        <f t="shared" ref="AE2:AE5" ca="1" si="3">INT(AV2*100/AV$6+0.5)</f>
        <v>15</v>
      </c>
      <c r="AF2" s="10">
        <f t="shared" ref="AF2:AF5" ca="1" si="4">INT(AW2*100/AW$6+0.5)</f>
        <v>16</v>
      </c>
      <c r="AG2" s="10">
        <f t="shared" ref="AG2:AG5" ca="1" si="5">INT(AX2*100/AX$6+0.5)</f>
        <v>9</v>
      </c>
      <c r="AH2" s="10">
        <f t="shared" ref="AH2:AH5" ca="1" si="6">INT(AY2*100/AY$6+0.5)</f>
        <v>25</v>
      </c>
      <c r="AI2" s="10">
        <f t="shared" ref="AI2:AI5" ca="1" si="7">INT(AZ2*100/AZ$6+0.5)</f>
        <v>43</v>
      </c>
      <c r="AJ2" s="10">
        <f t="shared" ref="AJ2:AJ5" ca="1" si="8">INT(BA2*100/BA$6+0.5)</f>
        <v>10</v>
      </c>
      <c r="AK2" s="10">
        <f t="shared" ref="AK2:AK5" ca="1" si="9">INT(BB2*100/BB$6+0.5)</f>
        <v>19</v>
      </c>
      <c r="AM2">
        <f t="shared" ref="AM2:BB3" ca="1" si="10">RANDBETWEEN(1,101)</f>
        <v>21</v>
      </c>
      <c r="AN2">
        <f t="shared" ca="1" si="10"/>
        <v>100</v>
      </c>
      <c r="AO2">
        <f t="shared" ca="1" si="10"/>
        <v>66</v>
      </c>
      <c r="AP2">
        <f t="shared" ca="1" si="10"/>
        <v>92</v>
      </c>
      <c r="AQ2">
        <f t="shared" ca="1" si="10"/>
        <v>87</v>
      </c>
      <c r="AR2">
        <f t="shared" ca="1" si="10"/>
        <v>3</v>
      </c>
      <c r="AS2">
        <f t="shared" ca="1" si="10"/>
        <v>56</v>
      </c>
      <c r="AT2">
        <f t="shared" ca="1" si="10"/>
        <v>38</v>
      </c>
      <c r="AU2">
        <f t="shared" ca="1" si="10"/>
        <v>70</v>
      </c>
      <c r="AV2">
        <f t="shared" ca="1" si="10"/>
        <v>28</v>
      </c>
      <c r="AW2">
        <f t="shared" ca="1" si="10"/>
        <v>14</v>
      </c>
      <c r="AX2">
        <f t="shared" ca="1" si="10"/>
        <v>12</v>
      </c>
      <c r="AY2">
        <f t="shared" ca="1" si="10"/>
        <v>44</v>
      </c>
      <c r="AZ2">
        <f t="shared" ca="1" si="10"/>
        <v>81</v>
      </c>
      <c r="BA2">
        <f t="shared" ca="1" si="10"/>
        <v>13</v>
      </c>
      <c r="BB2">
        <f t="shared" ca="1" si="10"/>
        <v>39</v>
      </c>
      <c r="BC2">
        <f t="shared" ref="AT2:BG5" ca="1" si="11">RANDBETWEEN(1,101)</f>
        <v>68</v>
      </c>
      <c r="BD2">
        <f t="shared" ca="1" si="11"/>
        <v>27</v>
      </c>
      <c r="BE2">
        <f t="shared" ca="1" si="11"/>
        <v>52</v>
      </c>
      <c r="BF2">
        <f t="shared" ca="1" si="11"/>
        <v>19</v>
      </c>
      <c r="BG2">
        <f t="shared" ca="1" si="11"/>
        <v>68</v>
      </c>
    </row>
    <row r="3" spans="1:59">
      <c r="A3" t="s">
        <v>1</v>
      </c>
      <c r="B3">
        <f t="shared" ref="B3:B5" si="12">C3/C$6</f>
        <v>0.25</v>
      </c>
      <c r="C3">
        <v>5</v>
      </c>
      <c r="E3">
        <v>0</v>
      </c>
      <c r="F3">
        <v>8</v>
      </c>
      <c r="G3">
        <v>0</v>
      </c>
      <c r="H3">
        <v>12</v>
      </c>
      <c r="I3">
        <v>0</v>
      </c>
      <c r="J3">
        <v>0</v>
      </c>
      <c r="K3">
        <v>1</v>
      </c>
      <c r="L3">
        <v>13</v>
      </c>
      <c r="M3">
        <v>0</v>
      </c>
      <c r="N3">
        <v>0</v>
      </c>
      <c r="O3">
        <v>0</v>
      </c>
      <c r="P3">
        <v>0</v>
      </c>
      <c r="Q3">
        <v>1</v>
      </c>
      <c r="R3">
        <v>11</v>
      </c>
      <c r="S3">
        <v>4</v>
      </c>
      <c r="T3">
        <v>2</v>
      </c>
      <c r="V3" s="10">
        <f t="shared" ref="V3:V4" ca="1" si="13">INT(AM3*100/AM$6+0.5)</f>
        <v>24</v>
      </c>
      <c r="W3" s="10">
        <f t="shared" ref="W3:AB3" ca="1" si="14">INT(AN3*100/AN$6+0.5)</f>
        <v>16</v>
      </c>
      <c r="X3" s="10">
        <f t="shared" ca="1" si="14"/>
        <v>35</v>
      </c>
      <c r="Y3" s="10">
        <f t="shared" ca="1" si="14"/>
        <v>32</v>
      </c>
      <c r="Z3" s="10">
        <f t="shared" ca="1" si="14"/>
        <v>25</v>
      </c>
      <c r="AA3" s="10">
        <f t="shared" ca="1" si="14"/>
        <v>10</v>
      </c>
      <c r="AB3" s="10">
        <f t="shared" ca="1" si="14"/>
        <v>29</v>
      </c>
      <c r="AC3" s="10">
        <f t="shared" ca="1" si="1"/>
        <v>47</v>
      </c>
      <c r="AD3" s="10">
        <f t="shared" ca="1" si="2"/>
        <v>20</v>
      </c>
      <c r="AE3" s="10">
        <f t="shared" ca="1" si="3"/>
        <v>13</v>
      </c>
      <c r="AF3" s="10">
        <f t="shared" ca="1" si="4"/>
        <v>19</v>
      </c>
      <c r="AG3" s="10">
        <f t="shared" ca="1" si="5"/>
        <v>43</v>
      </c>
      <c r="AH3" s="10">
        <f t="shared" ca="1" si="6"/>
        <v>47</v>
      </c>
      <c r="AI3" s="10">
        <f t="shared" ca="1" si="7"/>
        <v>19</v>
      </c>
      <c r="AJ3" s="10">
        <f t="shared" ca="1" si="8"/>
        <v>27</v>
      </c>
      <c r="AK3" s="10">
        <f t="shared" ca="1" si="9"/>
        <v>22</v>
      </c>
      <c r="AM3">
        <f t="shared" ca="1" si="10"/>
        <v>45</v>
      </c>
      <c r="AN3">
        <f t="shared" ca="1" si="10"/>
        <v>44</v>
      </c>
      <c r="AO3">
        <f t="shared" ca="1" si="10"/>
        <v>69</v>
      </c>
      <c r="AP3">
        <f t="shared" ca="1" si="10"/>
        <v>60</v>
      </c>
      <c r="AQ3">
        <f t="shared" ca="1" si="10"/>
        <v>58</v>
      </c>
      <c r="AR3">
        <f t="shared" ca="1" si="10"/>
        <v>16</v>
      </c>
      <c r="AS3">
        <f t="shared" ca="1" si="10"/>
        <v>59</v>
      </c>
      <c r="AT3">
        <f t="shared" ca="1" si="11"/>
        <v>63</v>
      </c>
      <c r="AU3">
        <f t="shared" ca="1" si="11"/>
        <v>48</v>
      </c>
      <c r="AV3">
        <f t="shared" ca="1" si="11"/>
        <v>26</v>
      </c>
      <c r="AW3">
        <f t="shared" ca="1" si="11"/>
        <v>16</v>
      </c>
      <c r="AX3">
        <f t="shared" ca="1" si="11"/>
        <v>60</v>
      </c>
      <c r="AY3">
        <f t="shared" ca="1" si="11"/>
        <v>84</v>
      </c>
      <c r="AZ3">
        <f t="shared" ca="1" si="11"/>
        <v>36</v>
      </c>
      <c r="BA3">
        <f t="shared" ca="1" si="11"/>
        <v>35</v>
      </c>
      <c r="BB3">
        <f t="shared" ca="1" si="11"/>
        <v>46</v>
      </c>
      <c r="BC3">
        <f t="shared" ca="1" si="11"/>
        <v>25</v>
      </c>
      <c r="BD3">
        <f t="shared" ca="1" si="11"/>
        <v>35</v>
      </c>
      <c r="BE3">
        <f t="shared" ca="1" si="11"/>
        <v>6</v>
      </c>
      <c r="BF3">
        <f t="shared" ca="1" si="11"/>
        <v>65</v>
      </c>
      <c r="BG3">
        <f t="shared" ca="1" si="11"/>
        <v>47</v>
      </c>
    </row>
    <row r="4" spans="1:59">
      <c r="A4" t="s">
        <v>2</v>
      </c>
      <c r="B4">
        <f t="shared" si="12"/>
        <v>0.25</v>
      </c>
      <c r="C4">
        <v>5</v>
      </c>
      <c r="E4">
        <v>2</v>
      </c>
      <c r="F4">
        <v>2</v>
      </c>
      <c r="G4">
        <v>13</v>
      </c>
      <c r="H4">
        <v>0</v>
      </c>
      <c r="I4">
        <v>0</v>
      </c>
      <c r="J4">
        <v>0</v>
      </c>
      <c r="K4">
        <v>0</v>
      </c>
      <c r="L4">
        <v>0</v>
      </c>
      <c r="M4">
        <v>13</v>
      </c>
      <c r="N4">
        <v>4</v>
      </c>
      <c r="O4">
        <v>1</v>
      </c>
      <c r="P4">
        <v>1</v>
      </c>
      <c r="Q4">
        <v>3</v>
      </c>
      <c r="R4">
        <v>1</v>
      </c>
      <c r="S4">
        <v>5</v>
      </c>
      <c r="T4">
        <v>0</v>
      </c>
      <c r="V4" s="10">
        <f t="shared" ca="1" si="13"/>
        <v>16</v>
      </c>
      <c r="W4" s="10">
        <f t="shared" ref="W4" ca="1" si="15">INT(AN4*100/AN$6+0.5)</f>
        <v>25</v>
      </c>
      <c r="X4" s="10">
        <f t="shared" ref="X4:AB5" ca="1" si="16">INT(AO4*100/AO$6+0.5)</f>
        <v>30</v>
      </c>
      <c r="Y4" s="10">
        <f t="shared" ca="1" si="16"/>
        <v>14</v>
      </c>
      <c r="Z4" s="10">
        <f t="shared" ca="1" si="16"/>
        <v>19</v>
      </c>
      <c r="AA4" s="10">
        <f t="shared" ca="1" si="16"/>
        <v>59</v>
      </c>
      <c r="AB4" s="10">
        <f t="shared" ca="1" si="16"/>
        <v>2</v>
      </c>
      <c r="AC4" s="10">
        <f t="shared" ca="1" si="1"/>
        <v>19</v>
      </c>
      <c r="AD4" s="10">
        <f t="shared" ca="1" si="2"/>
        <v>24</v>
      </c>
      <c r="AE4" s="10">
        <f t="shared" ca="1" si="3"/>
        <v>20</v>
      </c>
      <c r="AF4" s="10">
        <f t="shared" ca="1" si="4"/>
        <v>53</v>
      </c>
      <c r="AG4" s="10">
        <f t="shared" ca="1" si="5"/>
        <v>11</v>
      </c>
      <c r="AH4" s="10">
        <f t="shared" ca="1" si="6"/>
        <v>18</v>
      </c>
      <c r="AI4" s="10">
        <f t="shared" ca="1" si="7"/>
        <v>11</v>
      </c>
      <c r="AJ4" s="10">
        <f t="shared" ca="1" si="8"/>
        <v>52</v>
      </c>
      <c r="AK4" s="10">
        <f t="shared" ca="1" si="9"/>
        <v>42</v>
      </c>
      <c r="AM4">
        <f t="shared" ref="AM4" ca="1" si="17">RANDBETWEEN(1,101)</f>
        <v>30</v>
      </c>
      <c r="AN4">
        <f t="shared" ref="AN4:BC5" ca="1" si="18">RANDBETWEEN(1,101)</f>
        <v>69</v>
      </c>
      <c r="AO4">
        <f t="shared" ca="1" si="18"/>
        <v>59</v>
      </c>
      <c r="AP4">
        <f t="shared" ca="1" si="18"/>
        <v>27</v>
      </c>
      <c r="AQ4">
        <f t="shared" ca="1" si="18"/>
        <v>43</v>
      </c>
      <c r="AR4">
        <f t="shared" ca="1" si="18"/>
        <v>95</v>
      </c>
      <c r="AS4">
        <f t="shared" ca="1" si="18"/>
        <v>4</v>
      </c>
      <c r="AT4">
        <f t="shared" ca="1" si="18"/>
        <v>25</v>
      </c>
      <c r="AU4">
        <f t="shared" ca="1" si="18"/>
        <v>57</v>
      </c>
      <c r="AV4">
        <f t="shared" ca="1" si="18"/>
        <v>39</v>
      </c>
      <c r="AW4">
        <f t="shared" ca="1" si="18"/>
        <v>46</v>
      </c>
      <c r="AX4">
        <f t="shared" ca="1" si="18"/>
        <v>15</v>
      </c>
      <c r="AY4">
        <f t="shared" ca="1" si="18"/>
        <v>32</v>
      </c>
      <c r="AZ4">
        <f t="shared" ca="1" si="18"/>
        <v>20</v>
      </c>
      <c r="BA4">
        <f t="shared" ca="1" si="18"/>
        <v>67</v>
      </c>
      <c r="BB4">
        <f t="shared" ca="1" si="18"/>
        <v>87</v>
      </c>
      <c r="BC4">
        <f t="shared" ca="1" si="18"/>
        <v>75</v>
      </c>
      <c r="BD4">
        <f t="shared" ca="1" si="11"/>
        <v>11</v>
      </c>
      <c r="BE4">
        <f t="shared" ca="1" si="11"/>
        <v>75</v>
      </c>
      <c r="BF4">
        <f t="shared" ca="1" si="11"/>
        <v>48</v>
      </c>
      <c r="BG4">
        <f t="shared" ca="1" si="11"/>
        <v>76</v>
      </c>
    </row>
    <row r="5" spans="1:59">
      <c r="A5" t="s">
        <v>3</v>
      </c>
      <c r="B5">
        <f t="shared" si="12"/>
        <v>0.25</v>
      </c>
      <c r="C5">
        <v>5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8</v>
      </c>
      <c r="O5">
        <v>12</v>
      </c>
      <c r="P5">
        <v>12</v>
      </c>
      <c r="Q5">
        <v>5</v>
      </c>
      <c r="R5">
        <v>1</v>
      </c>
      <c r="S5">
        <v>3</v>
      </c>
      <c r="T5">
        <v>11</v>
      </c>
      <c r="V5" s="10">
        <f ca="1">INT(AM5*100/AM$6+0.5)</f>
        <v>48</v>
      </c>
      <c r="W5" s="10">
        <f ca="1">INT(AN5*100/AN$6+0.5)</f>
        <v>21</v>
      </c>
      <c r="X5" s="10">
        <f t="shared" ca="1" si="16"/>
        <v>1</v>
      </c>
      <c r="Y5" s="10">
        <f t="shared" ca="1" si="16"/>
        <v>6</v>
      </c>
      <c r="Z5" s="10">
        <f t="shared" ca="1" si="16"/>
        <v>18</v>
      </c>
      <c r="AA5" s="10">
        <f t="shared" ca="1" si="16"/>
        <v>29</v>
      </c>
      <c r="AB5" s="10">
        <f t="shared" ca="1" si="16"/>
        <v>42</v>
      </c>
      <c r="AC5" s="10">
        <f t="shared" ca="1" si="1"/>
        <v>7</v>
      </c>
      <c r="AD5" s="10">
        <f t="shared" ca="1" si="2"/>
        <v>26</v>
      </c>
      <c r="AE5" s="10">
        <f t="shared" ca="1" si="3"/>
        <v>52</v>
      </c>
      <c r="AF5" s="10">
        <f t="shared" ca="1" si="4"/>
        <v>12</v>
      </c>
      <c r="AG5" s="10">
        <f t="shared" ca="1" si="5"/>
        <v>37</v>
      </c>
      <c r="AH5" s="10">
        <f t="shared" ca="1" si="6"/>
        <v>10</v>
      </c>
      <c r="AI5" s="10">
        <f t="shared" ca="1" si="7"/>
        <v>27</v>
      </c>
      <c r="AJ5" s="10">
        <f t="shared" ca="1" si="8"/>
        <v>10</v>
      </c>
      <c r="AK5" s="10">
        <f t="shared" ca="1" si="9"/>
        <v>17</v>
      </c>
      <c r="AM5">
        <f t="shared" ref="AM5" ca="1" si="19">RANDBETWEEN(1,101)</f>
        <v>89</v>
      </c>
      <c r="AN5">
        <f t="shared" ca="1" si="18"/>
        <v>58</v>
      </c>
      <c r="AO5">
        <f t="shared" ca="1" si="18"/>
        <v>1</v>
      </c>
      <c r="AP5">
        <f t="shared" ca="1" si="18"/>
        <v>11</v>
      </c>
      <c r="AQ5">
        <f t="shared" ca="1" si="18"/>
        <v>40</v>
      </c>
      <c r="AR5">
        <f t="shared" ca="1" si="18"/>
        <v>47</v>
      </c>
      <c r="AS5">
        <f t="shared" ca="1" si="18"/>
        <v>87</v>
      </c>
      <c r="AT5">
        <f t="shared" ca="1" si="11"/>
        <v>9</v>
      </c>
      <c r="AU5">
        <f t="shared" ca="1" si="11"/>
        <v>61</v>
      </c>
      <c r="AV5">
        <f t="shared" ca="1" si="11"/>
        <v>100</v>
      </c>
      <c r="AW5">
        <f t="shared" ca="1" si="11"/>
        <v>10</v>
      </c>
      <c r="AX5">
        <f t="shared" ca="1" si="11"/>
        <v>52</v>
      </c>
      <c r="AY5">
        <f t="shared" ca="1" si="11"/>
        <v>18</v>
      </c>
      <c r="AZ5">
        <f t="shared" ca="1" si="11"/>
        <v>50</v>
      </c>
      <c r="BA5">
        <f t="shared" ca="1" si="11"/>
        <v>13</v>
      </c>
      <c r="BB5">
        <f t="shared" ca="1" si="11"/>
        <v>35</v>
      </c>
      <c r="BC5">
        <f t="shared" ca="1" si="11"/>
        <v>79</v>
      </c>
      <c r="BD5">
        <f t="shared" ca="1" si="11"/>
        <v>91</v>
      </c>
      <c r="BE5">
        <f t="shared" ca="1" si="11"/>
        <v>31</v>
      </c>
      <c r="BF5">
        <f t="shared" ca="1" si="11"/>
        <v>70</v>
      </c>
      <c r="BG5">
        <f t="shared" ca="1" si="11"/>
        <v>17</v>
      </c>
    </row>
    <row r="6" spans="1:59" s="3" customFormat="1">
      <c r="A6" s="3" t="s">
        <v>10</v>
      </c>
      <c r="B6" s="3">
        <v>20</v>
      </c>
      <c r="C6" s="3">
        <v>20</v>
      </c>
      <c r="E6" s="3">
        <f t="shared" ref="E6:N6" si="20">SUM(E2:E5)</f>
        <v>13</v>
      </c>
      <c r="F6" s="3">
        <f t="shared" si="20"/>
        <v>13</v>
      </c>
      <c r="G6" s="3">
        <f t="shared" si="20"/>
        <v>13</v>
      </c>
      <c r="H6" s="3">
        <f t="shared" si="20"/>
        <v>13</v>
      </c>
      <c r="I6" s="3">
        <f t="shared" si="20"/>
        <v>13</v>
      </c>
      <c r="J6" s="3">
        <f t="shared" si="20"/>
        <v>13</v>
      </c>
      <c r="K6" s="3">
        <f t="shared" si="20"/>
        <v>13</v>
      </c>
      <c r="L6" s="3">
        <f t="shared" si="20"/>
        <v>13</v>
      </c>
      <c r="M6" s="3">
        <f t="shared" si="20"/>
        <v>13</v>
      </c>
      <c r="N6" s="3">
        <f t="shared" si="20"/>
        <v>13</v>
      </c>
      <c r="O6" s="3">
        <f t="shared" ref="O6:T6" si="21">SUM(O2:O5)</f>
        <v>13</v>
      </c>
      <c r="P6" s="3">
        <f t="shared" si="21"/>
        <v>13</v>
      </c>
      <c r="Q6" s="3">
        <f t="shared" si="21"/>
        <v>13</v>
      </c>
      <c r="R6" s="3">
        <f t="shared" si="21"/>
        <v>13</v>
      </c>
      <c r="S6" s="3">
        <f t="shared" si="21"/>
        <v>13</v>
      </c>
      <c r="T6" s="3">
        <f t="shared" si="21"/>
        <v>13</v>
      </c>
      <c r="V6" s="3">
        <f t="shared" ref="V6:AB6" ca="1" si="22">SUM(V2:V5)</f>
        <v>99</v>
      </c>
      <c r="W6" s="3">
        <f t="shared" ca="1" si="22"/>
        <v>99</v>
      </c>
      <c r="X6" s="3">
        <f t="shared" ca="1" si="22"/>
        <v>100</v>
      </c>
      <c r="Y6" s="3">
        <f t="shared" ca="1" si="22"/>
        <v>100</v>
      </c>
      <c r="Z6" s="3">
        <f t="shared" ca="1" si="22"/>
        <v>100</v>
      </c>
      <c r="AA6" s="3">
        <f t="shared" ca="1" si="22"/>
        <v>100</v>
      </c>
      <c r="AB6" s="3">
        <f t="shared" ca="1" si="22"/>
        <v>100</v>
      </c>
      <c r="AC6" s="3">
        <f t="shared" ref="AC6" ca="1" si="23">SUM(AC2:AC5)</f>
        <v>101</v>
      </c>
      <c r="AD6" s="3">
        <f t="shared" ref="AD6" ca="1" si="24">SUM(AD2:AD5)</f>
        <v>100</v>
      </c>
      <c r="AE6" s="3">
        <f t="shared" ref="AE6" ca="1" si="25">SUM(AE2:AE5)</f>
        <v>100</v>
      </c>
      <c r="AF6" s="3">
        <f t="shared" ref="AF6" ca="1" si="26">SUM(AF2:AF5)</f>
        <v>100</v>
      </c>
      <c r="AG6" s="3">
        <f t="shared" ref="AG6" ca="1" si="27">SUM(AG2:AG5)</f>
        <v>100</v>
      </c>
      <c r="AH6" s="3">
        <f t="shared" ref="AH6" ca="1" si="28">SUM(AH2:AH5)</f>
        <v>100</v>
      </c>
      <c r="AI6" s="3">
        <f t="shared" ref="AI6" ca="1" si="29">SUM(AI2:AI5)</f>
        <v>100</v>
      </c>
      <c r="AJ6" s="3">
        <f t="shared" ref="AJ6" ca="1" si="30">SUM(AJ2:AJ5)</f>
        <v>99</v>
      </c>
      <c r="AK6" s="3">
        <f t="shared" ref="AK6" ca="1" si="31">SUM(AK2:AK5)</f>
        <v>100</v>
      </c>
      <c r="AM6" s="3">
        <f t="shared" ref="AM6:AS6" ca="1" si="32">SUM(AM2:AM5)</f>
        <v>185</v>
      </c>
      <c r="AN6" s="3">
        <f t="shared" ca="1" si="32"/>
        <v>271</v>
      </c>
      <c r="AO6" s="3">
        <f t="shared" ca="1" si="32"/>
        <v>195</v>
      </c>
      <c r="AP6" s="3">
        <f t="shared" ca="1" si="32"/>
        <v>190</v>
      </c>
      <c r="AQ6" s="3">
        <f t="shared" ca="1" si="32"/>
        <v>228</v>
      </c>
      <c r="AR6" s="3">
        <f t="shared" ca="1" si="32"/>
        <v>161</v>
      </c>
      <c r="AS6" s="3">
        <f t="shared" ca="1" si="32"/>
        <v>206</v>
      </c>
      <c r="AT6" s="3">
        <f t="shared" ref="AT6" ca="1" si="33">SUM(AT2:AT5)</f>
        <v>135</v>
      </c>
      <c r="AU6" s="3">
        <f t="shared" ref="AU6" ca="1" si="34">SUM(AU2:AU5)</f>
        <v>236</v>
      </c>
      <c r="AV6" s="3">
        <f t="shared" ref="AV6" ca="1" si="35">SUM(AV2:AV5)</f>
        <v>193</v>
      </c>
      <c r="AW6" s="3">
        <f t="shared" ref="AW6" ca="1" si="36">SUM(AW2:AW5)</f>
        <v>86</v>
      </c>
      <c r="AX6" s="3">
        <f t="shared" ref="AX6" ca="1" si="37">SUM(AX2:AX5)</f>
        <v>139</v>
      </c>
      <c r="AY6" s="3">
        <f t="shared" ref="AY6" ca="1" si="38">SUM(AY2:AY5)</f>
        <v>178</v>
      </c>
      <c r="AZ6" s="3">
        <f t="shared" ref="AZ6" ca="1" si="39">SUM(AZ2:AZ5)</f>
        <v>187</v>
      </c>
      <c r="BA6" s="3">
        <f t="shared" ref="BA6" ca="1" si="40">SUM(BA2:BA5)</f>
        <v>128</v>
      </c>
      <c r="BB6" s="3">
        <f t="shared" ref="BB6" ca="1" si="41">SUM(BB2:BB5)</f>
        <v>207</v>
      </c>
      <c r="BC6" s="3">
        <f t="shared" ref="BC6" ca="1" si="42">SUM(BC2:BC5)</f>
        <v>247</v>
      </c>
      <c r="BD6" s="3">
        <f t="shared" ref="BD6" ca="1" si="43">SUM(BD2:BD5)</f>
        <v>164</v>
      </c>
      <c r="BE6" s="3">
        <f t="shared" ref="BE6" ca="1" si="44">SUM(BE2:BE5)</f>
        <v>164</v>
      </c>
      <c r="BF6" s="3">
        <f t="shared" ref="BF6" ca="1" si="45">SUM(BF2:BF5)</f>
        <v>202</v>
      </c>
      <c r="BG6" s="3">
        <f t="shared" ref="BG6" ca="1" si="46">SUM(BG2:BG5)</f>
        <v>208</v>
      </c>
    </row>
    <row r="7" spans="1:59">
      <c r="B7" s="1"/>
      <c r="C7" s="1"/>
      <c r="D7" s="1"/>
      <c r="E7" s="3" t="s">
        <v>0</v>
      </c>
      <c r="F7" s="3" t="s">
        <v>1</v>
      </c>
      <c r="G7" s="3" t="s">
        <v>2</v>
      </c>
      <c r="H7" s="3" t="s">
        <v>1</v>
      </c>
      <c r="I7" s="3" t="s">
        <v>0</v>
      </c>
      <c r="J7" s="3" t="s">
        <v>0</v>
      </c>
      <c r="K7" s="3" t="s">
        <v>0</v>
      </c>
      <c r="L7" s="3" t="s">
        <v>1</v>
      </c>
      <c r="M7" s="3" t="s">
        <v>2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1</v>
      </c>
      <c r="S7" s="3" t="s">
        <v>2</v>
      </c>
      <c r="T7" s="3" t="s">
        <v>3</v>
      </c>
    </row>
    <row r="8" spans="1:59">
      <c r="A8" s="3" t="s">
        <v>15</v>
      </c>
      <c r="B8" t="s">
        <v>12</v>
      </c>
      <c r="C8">
        <v>3</v>
      </c>
    </row>
    <row r="9" spans="1:59">
      <c r="A9" t="s">
        <v>0</v>
      </c>
      <c r="B9" s="1">
        <f>$C$8*B2</f>
        <v>0.75</v>
      </c>
      <c r="C9" s="1"/>
      <c r="D9" s="1"/>
      <c r="E9" s="1">
        <f>(E2+$B9)/(E$6+$B$13)</f>
        <v>0.671875</v>
      </c>
      <c r="F9" s="1">
        <f t="shared" ref="F9:N9" si="47">(F2+$B9)/(F$6+$B$13)</f>
        <v>0.171875</v>
      </c>
      <c r="G9" s="1">
        <f t="shared" si="47"/>
        <v>4.6875E-2</v>
      </c>
      <c r="H9" s="1">
        <f t="shared" si="47"/>
        <v>0.109375</v>
      </c>
      <c r="I9" s="1">
        <f t="shared" si="47"/>
        <v>0.859375</v>
      </c>
      <c r="J9" s="1">
        <f t="shared" si="47"/>
        <v>0.859375</v>
      </c>
      <c r="K9" s="1">
        <f t="shared" si="47"/>
        <v>0.671875</v>
      </c>
      <c r="L9" s="1">
        <f t="shared" si="47"/>
        <v>4.6875E-2</v>
      </c>
      <c r="M9" s="1">
        <f t="shared" si="47"/>
        <v>4.6875E-2</v>
      </c>
      <c r="N9" s="1">
        <f t="shared" si="47"/>
        <v>0.109375</v>
      </c>
      <c r="O9" s="1">
        <f t="shared" ref="O9:T9" si="48">(O2+$B9)/(O$6+$B$13)</f>
        <v>4.6875E-2</v>
      </c>
      <c r="P9" s="1">
        <f t="shared" si="48"/>
        <v>4.6875E-2</v>
      </c>
      <c r="Q9" s="1">
        <f t="shared" si="48"/>
        <v>0.296875</v>
      </c>
      <c r="R9" s="1">
        <f t="shared" si="48"/>
        <v>4.6875E-2</v>
      </c>
      <c r="S9" s="1">
        <f t="shared" si="48"/>
        <v>0.109375</v>
      </c>
      <c r="T9" s="1">
        <f t="shared" si="48"/>
        <v>4.6875E-2</v>
      </c>
      <c r="V9" s="1">
        <f t="shared" ref="V9:AB9" ca="1" si="49">(V2+$B9)/(V$6+$B$13)</f>
        <v>0.11519607843137254</v>
      </c>
      <c r="W9" s="1">
        <f t="shared" ca="1" si="49"/>
        <v>0.37009803921568629</v>
      </c>
      <c r="X9" s="1">
        <f t="shared" ca="1" si="49"/>
        <v>0.33737864077669905</v>
      </c>
      <c r="Y9" s="1">
        <f t="shared" ca="1" si="49"/>
        <v>0.47330097087378642</v>
      </c>
      <c r="Z9" s="1">
        <f t="shared" ca="1" si="49"/>
        <v>0.37621359223300971</v>
      </c>
      <c r="AA9" s="1">
        <f t="shared" ca="1" si="49"/>
        <v>2.6699029126213591E-2</v>
      </c>
      <c r="AB9" s="1">
        <f t="shared" ca="1" si="49"/>
        <v>0.26941747572815533</v>
      </c>
      <c r="AC9" s="1">
        <f t="shared" ref="AC9:AK9" ca="1" si="50">(AC2+$B9)/(AC$6+$B$13)</f>
        <v>0.27644230769230771</v>
      </c>
      <c r="AD9" s="1">
        <f t="shared" ca="1" si="50"/>
        <v>0.29854368932038833</v>
      </c>
      <c r="AE9" s="1">
        <f t="shared" ca="1" si="50"/>
        <v>0.15291262135922329</v>
      </c>
      <c r="AF9" s="1">
        <f t="shared" ca="1" si="50"/>
        <v>0.16262135922330098</v>
      </c>
      <c r="AG9" s="1">
        <f t="shared" ca="1" si="50"/>
        <v>9.4660194174757281E-2</v>
      </c>
      <c r="AH9" s="1">
        <f t="shared" ca="1" si="50"/>
        <v>0.25</v>
      </c>
      <c r="AI9" s="1">
        <f t="shared" ca="1" si="50"/>
        <v>0.42475728155339804</v>
      </c>
      <c r="AJ9" s="1">
        <f t="shared" ca="1" si="50"/>
        <v>0.1053921568627451</v>
      </c>
      <c r="AK9" s="1">
        <f t="shared" ca="1" si="50"/>
        <v>0.19174757281553398</v>
      </c>
    </row>
    <row r="10" spans="1:59">
      <c r="A10" t="s">
        <v>1</v>
      </c>
      <c r="B10" s="1">
        <f t="shared" ref="B10:B12" si="51">$C$8*B3</f>
        <v>0.75</v>
      </c>
      <c r="C10" s="1"/>
      <c r="D10" s="1"/>
      <c r="E10" s="1">
        <f t="shared" ref="E10:N10" si="52">(E3+$B10)/(E$6+$B$13)</f>
        <v>4.6875E-2</v>
      </c>
      <c r="F10" s="1">
        <f t="shared" si="52"/>
        <v>0.546875</v>
      </c>
      <c r="G10" s="1">
        <f t="shared" si="52"/>
        <v>4.6875E-2</v>
      </c>
      <c r="H10" s="1">
        <f t="shared" si="52"/>
        <v>0.796875</v>
      </c>
      <c r="I10" s="1">
        <f t="shared" si="52"/>
        <v>4.6875E-2</v>
      </c>
      <c r="J10" s="1">
        <f t="shared" si="52"/>
        <v>4.6875E-2</v>
      </c>
      <c r="K10" s="1">
        <f t="shared" si="52"/>
        <v>0.109375</v>
      </c>
      <c r="L10" s="1">
        <f t="shared" si="52"/>
        <v>0.859375</v>
      </c>
      <c r="M10" s="1">
        <f t="shared" si="52"/>
        <v>4.6875E-2</v>
      </c>
      <c r="N10" s="1">
        <f t="shared" si="52"/>
        <v>4.6875E-2</v>
      </c>
      <c r="O10" s="1">
        <f t="shared" ref="O10:T10" si="53">(O3+$B10)/(O$6+$B$13)</f>
        <v>4.6875E-2</v>
      </c>
      <c r="P10" s="1">
        <f t="shared" si="53"/>
        <v>4.6875E-2</v>
      </c>
      <c r="Q10" s="1">
        <f t="shared" si="53"/>
        <v>0.109375</v>
      </c>
      <c r="R10" s="1">
        <f t="shared" si="53"/>
        <v>0.734375</v>
      </c>
      <c r="S10" s="1">
        <f t="shared" si="53"/>
        <v>0.296875</v>
      </c>
      <c r="T10" s="1">
        <f t="shared" si="53"/>
        <v>0.171875</v>
      </c>
      <c r="V10" s="1">
        <f t="shared" ref="V10:AB10" ca="1" si="54">(V3+$B10)/(V$6+$B$13)</f>
        <v>0.24264705882352941</v>
      </c>
      <c r="W10" s="1">
        <f t="shared" ca="1" si="54"/>
        <v>0.1642156862745098</v>
      </c>
      <c r="X10" s="1">
        <f t="shared" ca="1" si="54"/>
        <v>0.34708737864077671</v>
      </c>
      <c r="Y10" s="1">
        <f t="shared" ca="1" si="54"/>
        <v>0.31796116504854371</v>
      </c>
      <c r="Z10" s="1">
        <f t="shared" ca="1" si="54"/>
        <v>0.25</v>
      </c>
      <c r="AA10" s="1">
        <f t="shared" ca="1" si="54"/>
        <v>0.10436893203883495</v>
      </c>
      <c r="AB10" s="1">
        <f t="shared" ca="1" si="54"/>
        <v>0.28883495145631066</v>
      </c>
      <c r="AC10" s="1">
        <f t="shared" ref="AC10:AK10" ca="1" si="55">(AC3+$B10)/(AC$6+$B$13)</f>
        <v>0.45913461538461536</v>
      </c>
      <c r="AD10" s="1">
        <f t="shared" ca="1" si="55"/>
        <v>0.20145631067961164</v>
      </c>
      <c r="AE10" s="1">
        <f t="shared" ca="1" si="55"/>
        <v>0.13349514563106796</v>
      </c>
      <c r="AF10" s="1">
        <f t="shared" ca="1" si="55"/>
        <v>0.19174757281553398</v>
      </c>
      <c r="AG10" s="1">
        <f t="shared" ca="1" si="55"/>
        <v>0.42475728155339804</v>
      </c>
      <c r="AH10" s="1">
        <f t="shared" ca="1" si="55"/>
        <v>0.46359223300970875</v>
      </c>
      <c r="AI10" s="1">
        <f t="shared" ca="1" si="55"/>
        <v>0.19174757281553398</v>
      </c>
      <c r="AJ10" s="1">
        <f t="shared" ca="1" si="55"/>
        <v>0.27205882352941174</v>
      </c>
      <c r="AK10" s="1">
        <f t="shared" ca="1" si="55"/>
        <v>0.220873786407767</v>
      </c>
    </row>
    <row r="11" spans="1:59">
      <c r="A11" t="s">
        <v>2</v>
      </c>
      <c r="B11" s="1">
        <f t="shared" si="51"/>
        <v>0.75</v>
      </c>
      <c r="C11" s="1"/>
      <c r="D11" s="1"/>
      <c r="E11" s="1">
        <f t="shared" ref="E11:N11" si="56">(E4+$B11)/(E$6+$B$13)</f>
        <v>0.171875</v>
      </c>
      <c r="F11" s="1">
        <f t="shared" si="56"/>
        <v>0.171875</v>
      </c>
      <c r="G11" s="1">
        <f t="shared" si="56"/>
        <v>0.859375</v>
      </c>
      <c r="H11" s="1">
        <f t="shared" si="56"/>
        <v>4.6875E-2</v>
      </c>
      <c r="I11" s="1">
        <f t="shared" si="56"/>
        <v>4.6875E-2</v>
      </c>
      <c r="J11" s="1">
        <f t="shared" si="56"/>
        <v>4.6875E-2</v>
      </c>
      <c r="K11" s="1">
        <f t="shared" si="56"/>
        <v>4.6875E-2</v>
      </c>
      <c r="L11" s="1">
        <f t="shared" si="56"/>
        <v>4.6875E-2</v>
      </c>
      <c r="M11" s="1">
        <f t="shared" si="56"/>
        <v>0.859375</v>
      </c>
      <c r="N11" s="1">
        <f t="shared" si="56"/>
        <v>0.296875</v>
      </c>
      <c r="O11" s="1">
        <f t="shared" ref="O11:T11" si="57">(O4+$B11)/(O$6+$B$13)</f>
        <v>0.109375</v>
      </c>
      <c r="P11" s="1">
        <f t="shared" si="57"/>
        <v>0.109375</v>
      </c>
      <c r="Q11" s="1">
        <f t="shared" si="57"/>
        <v>0.234375</v>
      </c>
      <c r="R11" s="1">
        <f t="shared" si="57"/>
        <v>0.109375</v>
      </c>
      <c r="S11" s="1">
        <f t="shared" si="57"/>
        <v>0.359375</v>
      </c>
      <c r="T11" s="1">
        <f t="shared" si="57"/>
        <v>4.6875E-2</v>
      </c>
      <c r="V11" s="1">
        <f t="shared" ref="V11:AB11" ca="1" si="58">(V4+$B11)/(V$6+$B$13)</f>
        <v>0.1642156862745098</v>
      </c>
      <c r="W11" s="1">
        <f t="shared" ca="1" si="58"/>
        <v>0.25245098039215685</v>
      </c>
      <c r="X11" s="1">
        <f t="shared" ca="1" si="58"/>
        <v>0.29854368932038833</v>
      </c>
      <c r="Y11" s="1">
        <f t="shared" ca="1" si="58"/>
        <v>0.14320388349514562</v>
      </c>
      <c r="Z11" s="1">
        <f t="shared" ca="1" si="58"/>
        <v>0.19174757281553398</v>
      </c>
      <c r="AA11" s="1">
        <f t="shared" ca="1" si="58"/>
        <v>0.58009708737864074</v>
      </c>
      <c r="AB11" s="1">
        <f t="shared" ca="1" si="58"/>
        <v>2.6699029126213591E-2</v>
      </c>
      <c r="AC11" s="1">
        <f t="shared" ref="AC11:AK11" ca="1" si="59">(AC4+$B11)/(AC$6+$B$13)</f>
        <v>0.18990384615384615</v>
      </c>
      <c r="AD11" s="1">
        <f t="shared" ca="1" si="59"/>
        <v>0.24029126213592233</v>
      </c>
      <c r="AE11" s="1">
        <f t="shared" ca="1" si="59"/>
        <v>0.20145631067961164</v>
      </c>
      <c r="AF11" s="1">
        <f t="shared" ca="1" si="59"/>
        <v>0.52184466019417475</v>
      </c>
      <c r="AG11" s="1">
        <f t="shared" ca="1" si="59"/>
        <v>0.11407766990291263</v>
      </c>
      <c r="AH11" s="1">
        <f t="shared" ca="1" si="59"/>
        <v>0.18203883495145631</v>
      </c>
      <c r="AI11" s="1">
        <f t="shared" ca="1" si="59"/>
        <v>0.11407766990291263</v>
      </c>
      <c r="AJ11" s="1">
        <f t="shared" ca="1" si="59"/>
        <v>0.51715686274509809</v>
      </c>
      <c r="AK11" s="1">
        <f t="shared" ca="1" si="59"/>
        <v>0.41504854368932037</v>
      </c>
    </row>
    <row r="12" spans="1:59">
      <c r="A12" t="s">
        <v>3</v>
      </c>
      <c r="B12" s="1">
        <f t="shared" si="51"/>
        <v>0.75</v>
      </c>
      <c r="C12" s="1"/>
      <c r="D12" s="1"/>
      <c r="E12" s="1">
        <f t="shared" ref="E12:N12" si="60">(E5+$B12)/(E$6+$B$13)</f>
        <v>0.109375</v>
      </c>
      <c r="F12" s="1">
        <f t="shared" si="60"/>
        <v>0.109375</v>
      </c>
      <c r="G12" s="1">
        <f t="shared" si="60"/>
        <v>4.6875E-2</v>
      </c>
      <c r="H12" s="1">
        <f t="shared" si="60"/>
        <v>4.6875E-2</v>
      </c>
      <c r="I12" s="1">
        <f t="shared" si="60"/>
        <v>4.6875E-2</v>
      </c>
      <c r="J12" s="1">
        <f t="shared" si="60"/>
        <v>4.6875E-2</v>
      </c>
      <c r="K12" s="1">
        <f t="shared" si="60"/>
        <v>0.171875</v>
      </c>
      <c r="L12" s="1">
        <f t="shared" si="60"/>
        <v>4.6875E-2</v>
      </c>
      <c r="M12" s="1">
        <f t="shared" si="60"/>
        <v>4.6875E-2</v>
      </c>
      <c r="N12" s="1">
        <f t="shared" si="60"/>
        <v>0.546875</v>
      </c>
      <c r="O12" s="1">
        <f t="shared" ref="O12:T12" si="61">(O5+$B12)/(O$6+$B$13)</f>
        <v>0.796875</v>
      </c>
      <c r="P12" s="1">
        <f t="shared" si="61"/>
        <v>0.796875</v>
      </c>
      <c r="Q12" s="1">
        <f t="shared" si="61"/>
        <v>0.359375</v>
      </c>
      <c r="R12" s="1">
        <f t="shared" si="61"/>
        <v>0.109375</v>
      </c>
      <c r="S12" s="1">
        <f t="shared" si="61"/>
        <v>0.234375</v>
      </c>
      <c r="T12" s="1">
        <f t="shared" si="61"/>
        <v>0.734375</v>
      </c>
      <c r="V12" s="1">
        <f t="shared" ref="V12:AB12" ca="1" si="62">(V5+$B12)/(V$6+$B$13)</f>
        <v>0.47794117647058826</v>
      </c>
      <c r="W12" s="1">
        <f t="shared" ca="1" si="62"/>
        <v>0.21323529411764705</v>
      </c>
      <c r="X12" s="1">
        <f t="shared" ca="1" si="62"/>
        <v>1.6990291262135922E-2</v>
      </c>
      <c r="Y12" s="1">
        <f t="shared" ca="1" si="62"/>
        <v>6.553398058252427E-2</v>
      </c>
      <c r="Z12" s="1">
        <f t="shared" ca="1" si="62"/>
        <v>0.18203883495145631</v>
      </c>
      <c r="AA12" s="1">
        <f t="shared" ca="1" si="62"/>
        <v>0.28883495145631066</v>
      </c>
      <c r="AB12" s="1">
        <f t="shared" ca="1" si="62"/>
        <v>0.41504854368932037</v>
      </c>
      <c r="AC12" s="1">
        <f t="shared" ref="AC12:AK12" ca="1" si="63">(AC5+$B12)/(AC$6+$B$13)</f>
        <v>7.4519230769230768E-2</v>
      </c>
      <c r="AD12" s="1">
        <f t="shared" ca="1" si="63"/>
        <v>0.25970873786407767</v>
      </c>
      <c r="AE12" s="1">
        <f t="shared" ca="1" si="63"/>
        <v>0.51213592233009708</v>
      </c>
      <c r="AF12" s="1">
        <f t="shared" ca="1" si="63"/>
        <v>0.12378640776699029</v>
      </c>
      <c r="AG12" s="1">
        <f t="shared" ca="1" si="63"/>
        <v>0.36650485436893204</v>
      </c>
      <c r="AH12" s="1">
        <f t="shared" ca="1" si="63"/>
        <v>0.10436893203883495</v>
      </c>
      <c r="AI12" s="1">
        <f t="shared" ca="1" si="63"/>
        <v>0.26941747572815533</v>
      </c>
      <c r="AJ12" s="1">
        <f t="shared" ca="1" si="63"/>
        <v>0.1053921568627451</v>
      </c>
      <c r="AK12" s="1">
        <f t="shared" ca="1" si="63"/>
        <v>0.17233009708737865</v>
      </c>
    </row>
    <row r="13" spans="1:59" s="3" customFormat="1">
      <c r="A13" s="3" t="s">
        <v>10</v>
      </c>
      <c r="B13" s="4">
        <f>SUM(B9:B12)</f>
        <v>3</v>
      </c>
      <c r="C13" s="4"/>
      <c r="D13" s="4"/>
      <c r="E13" s="4">
        <f t="shared" ref="E13:N13" si="64">SUM(E9:E12)</f>
        <v>1</v>
      </c>
      <c r="F13" s="4">
        <f t="shared" si="64"/>
        <v>1</v>
      </c>
      <c r="G13" s="4">
        <f t="shared" si="64"/>
        <v>1</v>
      </c>
      <c r="H13" s="4">
        <f t="shared" si="64"/>
        <v>1</v>
      </c>
      <c r="I13" s="4">
        <f t="shared" si="64"/>
        <v>1</v>
      </c>
      <c r="J13" s="4">
        <f t="shared" si="64"/>
        <v>1</v>
      </c>
      <c r="K13" s="4">
        <f t="shared" si="64"/>
        <v>1</v>
      </c>
      <c r="L13" s="4">
        <f t="shared" si="64"/>
        <v>1</v>
      </c>
      <c r="M13" s="4">
        <f t="shared" si="64"/>
        <v>1</v>
      </c>
      <c r="N13" s="4">
        <f t="shared" si="64"/>
        <v>1</v>
      </c>
      <c r="O13" s="4">
        <f t="shared" ref="O13:T13" si="65">SUM(O9:O12)</f>
        <v>1</v>
      </c>
      <c r="P13" s="4">
        <f t="shared" si="65"/>
        <v>1</v>
      </c>
      <c r="Q13" s="4">
        <f t="shared" si="65"/>
        <v>1</v>
      </c>
      <c r="R13" s="4">
        <f t="shared" si="65"/>
        <v>1</v>
      </c>
      <c r="S13" s="4">
        <f t="shared" si="65"/>
        <v>1</v>
      </c>
      <c r="T13" s="4">
        <f t="shared" si="65"/>
        <v>1</v>
      </c>
      <c r="V13" s="4">
        <f t="shared" ref="V13:AB13" ca="1" si="66">SUM(V9:V12)</f>
        <v>1</v>
      </c>
      <c r="W13" s="4">
        <f t="shared" ca="1" si="66"/>
        <v>1</v>
      </c>
      <c r="X13" s="4">
        <f t="shared" ca="1" si="66"/>
        <v>1</v>
      </c>
      <c r="Y13" s="4">
        <f t="shared" ca="1" si="66"/>
        <v>1.0000000000000002</v>
      </c>
      <c r="Z13" s="4">
        <f t="shared" ca="1" si="66"/>
        <v>1</v>
      </c>
      <c r="AA13" s="4">
        <f t="shared" ca="1" si="66"/>
        <v>1</v>
      </c>
      <c r="AB13" s="4">
        <f t="shared" ca="1" si="66"/>
        <v>1</v>
      </c>
      <c r="AC13" s="4">
        <f t="shared" ref="AC13:AK13" ca="1" si="67">SUM(AC9:AC12)</f>
        <v>1</v>
      </c>
      <c r="AD13" s="4">
        <f t="shared" ca="1" si="67"/>
        <v>1</v>
      </c>
      <c r="AE13" s="4">
        <f t="shared" ca="1" si="67"/>
        <v>1</v>
      </c>
      <c r="AF13" s="4">
        <f t="shared" ca="1" si="67"/>
        <v>1</v>
      </c>
      <c r="AG13" s="4">
        <f t="shared" ca="1" si="67"/>
        <v>1</v>
      </c>
      <c r="AH13" s="4">
        <f t="shared" ca="1" si="67"/>
        <v>1</v>
      </c>
      <c r="AI13" s="4">
        <f t="shared" ca="1" si="67"/>
        <v>1</v>
      </c>
      <c r="AJ13" s="4">
        <f t="shared" ca="1" si="67"/>
        <v>1</v>
      </c>
      <c r="AK13" s="4">
        <f t="shared" ca="1" si="67"/>
        <v>1</v>
      </c>
    </row>
    <row r="14" spans="1:59" s="3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59" s="3" customFormat="1">
      <c r="A15" s="3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59" s="3" customFormat="1">
      <c r="A16" t="s">
        <v>0</v>
      </c>
      <c r="B16" s="4"/>
      <c r="C16" s="4"/>
      <c r="D16" s="4"/>
      <c r="E16" s="4">
        <f>E9/$B2</f>
        <v>2.6875</v>
      </c>
      <c r="F16" s="4">
        <f t="shared" ref="F16:N16" si="68">F9/$B2</f>
        <v>0.6875</v>
      </c>
      <c r="G16" s="4">
        <f t="shared" si="68"/>
        <v>0.1875</v>
      </c>
      <c r="H16" s="4">
        <f t="shared" si="68"/>
        <v>0.4375</v>
      </c>
      <c r="I16" s="4">
        <f t="shared" si="68"/>
        <v>3.4375</v>
      </c>
      <c r="J16" s="4">
        <f t="shared" si="68"/>
        <v>3.4375</v>
      </c>
      <c r="K16" s="4">
        <f t="shared" si="68"/>
        <v>2.6875</v>
      </c>
      <c r="L16" s="4">
        <f t="shared" si="68"/>
        <v>0.1875</v>
      </c>
      <c r="M16" s="4">
        <f t="shared" si="68"/>
        <v>0.1875</v>
      </c>
      <c r="N16" s="4">
        <f t="shared" si="68"/>
        <v>0.4375</v>
      </c>
      <c r="O16" s="4">
        <f t="shared" ref="O16:T16" si="69">O9/$B2</f>
        <v>0.1875</v>
      </c>
      <c r="P16" s="4">
        <f t="shared" si="69"/>
        <v>0.1875</v>
      </c>
      <c r="Q16" s="4">
        <f t="shared" si="69"/>
        <v>1.1875</v>
      </c>
      <c r="R16" s="4">
        <f t="shared" si="69"/>
        <v>0.1875</v>
      </c>
      <c r="S16" s="4">
        <f t="shared" si="69"/>
        <v>0.4375</v>
      </c>
      <c r="T16" s="4">
        <f t="shared" si="69"/>
        <v>0.1875</v>
      </c>
      <c r="V16" s="4">
        <f t="shared" ref="V16:AB16" ca="1" si="70">V9/$B2</f>
        <v>0.46078431372549017</v>
      </c>
      <c r="W16" s="4">
        <f t="shared" ca="1" si="70"/>
        <v>1.4803921568627452</v>
      </c>
      <c r="X16" s="4">
        <f t="shared" ca="1" si="70"/>
        <v>1.3495145631067962</v>
      </c>
      <c r="Y16" s="4">
        <f t="shared" ca="1" si="70"/>
        <v>1.8932038834951457</v>
      </c>
      <c r="Z16" s="4">
        <f t="shared" ca="1" si="70"/>
        <v>1.5048543689320388</v>
      </c>
      <c r="AA16" s="4">
        <f t="shared" ca="1" si="70"/>
        <v>0.10679611650485436</v>
      </c>
      <c r="AB16" s="4">
        <f t="shared" ca="1" si="70"/>
        <v>1.0776699029126213</v>
      </c>
      <c r="AC16" s="4">
        <f t="shared" ref="AC16:AK16" ca="1" si="71">AC9/$B2</f>
        <v>1.1057692307692308</v>
      </c>
      <c r="AD16" s="4">
        <f t="shared" ca="1" si="71"/>
        <v>1.1941747572815533</v>
      </c>
      <c r="AE16" s="4">
        <f t="shared" ca="1" si="71"/>
        <v>0.61165048543689315</v>
      </c>
      <c r="AF16" s="4">
        <f t="shared" ca="1" si="71"/>
        <v>0.65048543689320393</v>
      </c>
      <c r="AG16" s="4">
        <f t="shared" ca="1" si="71"/>
        <v>0.37864077669902912</v>
      </c>
      <c r="AH16" s="4">
        <f t="shared" ca="1" si="71"/>
        <v>1</v>
      </c>
      <c r="AI16" s="4">
        <f t="shared" ca="1" si="71"/>
        <v>1.6990291262135921</v>
      </c>
      <c r="AJ16" s="4">
        <f t="shared" ca="1" si="71"/>
        <v>0.42156862745098039</v>
      </c>
      <c r="AK16" s="4">
        <f t="shared" ca="1" si="71"/>
        <v>0.76699029126213591</v>
      </c>
    </row>
    <row r="17" spans="1:37" s="3" customFormat="1">
      <c r="A17" t="s">
        <v>1</v>
      </c>
      <c r="B17" s="4"/>
      <c r="C17" s="4"/>
      <c r="D17" s="4"/>
      <c r="E17" s="4">
        <f t="shared" ref="E17:N17" si="72">E10/$B3</f>
        <v>0.1875</v>
      </c>
      <c r="F17" s="4">
        <f t="shared" si="72"/>
        <v>2.1875</v>
      </c>
      <c r="G17" s="4">
        <f t="shared" si="72"/>
        <v>0.1875</v>
      </c>
      <c r="H17" s="4">
        <f t="shared" si="72"/>
        <v>3.1875</v>
      </c>
      <c r="I17" s="4">
        <f t="shared" si="72"/>
        <v>0.1875</v>
      </c>
      <c r="J17" s="4">
        <f t="shared" si="72"/>
        <v>0.1875</v>
      </c>
      <c r="K17" s="4">
        <f t="shared" si="72"/>
        <v>0.4375</v>
      </c>
      <c r="L17" s="4">
        <f t="shared" si="72"/>
        <v>3.4375</v>
      </c>
      <c r="M17" s="4">
        <f t="shared" si="72"/>
        <v>0.1875</v>
      </c>
      <c r="N17" s="4">
        <f t="shared" si="72"/>
        <v>0.1875</v>
      </c>
      <c r="O17" s="4">
        <f t="shared" ref="O17:T17" si="73">O10/$B3</f>
        <v>0.1875</v>
      </c>
      <c r="P17" s="4">
        <f t="shared" si="73"/>
        <v>0.1875</v>
      </c>
      <c r="Q17" s="4">
        <f t="shared" si="73"/>
        <v>0.4375</v>
      </c>
      <c r="R17" s="4">
        <f t="shared" si="73"/>
        <v>2.9375</v>
      </c>
      <c r="S17" s="4">
        <f t="shared" si="73"/>
        <v>1.1875</v>
      </c>
      <c r="T17" s="4">
        <f t="shared" si="73"/>
        <v>0.6875</v>
      </c>
      <c r="V17" s="4">
        <f t="shared" ref="V17:AB17" ca="1" si="74">V10/$B3</f>
        <v>0.97058823529411764</v>
      </c>
      <c r="W17" s="4">
        <f t="shared" ca="1" si="74"/>
        <v>0.65686274509803921</v>
      </c>
      <c r="X17" s="4">
        <f t="shared" ca="1" si="74"/>
        <v>1.3883495145631068</v>
      </c>
      <c r="Y17" s="4">
        <f t="shared" ca="1" si="74"/>
        <v>1.2718446601941749</v>
      </c>
      <c r="Z17" s="4">
        <f t="shared" ca="1" si="74"/>
        <v>1</v>
      </c>
      <c r="AA17" s="4">
        <f t="shared" ca="1" si="74"/>
        <v>0.41747572815533979</v>
      </c>
      <c r="AB17" s="4">
        <f t="shared" ca="1" si="74"/>
        <v>1.1553398058252426</v>
      </c>
      <c r="AC17" s="4">
        <f t="shared" ref="AC17:AK17" ca="1" si="75">AC10/$B3</f>
        <v>1.8365384615384615</v>
      </c>
      <c r="AD17" s="4">
        <f t="shared" ca="1" si="75"/>
        <v>0.80582524271844658</v>
      </c>
      <c r="AE17" s="4">
        <f t="shared" ca="1" si="75"/>
        <v>0.53398058252427183</v>
      </c>
      <c r="AF17" s="4">
        <f t="shared" ca="1" si="75"/>
        <v>0.76699029126213591</v>
      </c>
      <c r="AG17" s="4">
        <f t="shared" ca="1" si="75"/>
        <v>1.6990291262135921</v>
      </c>
      <c r="AH17" s="4">
        <f t="shared" ca="1" si="75"/>
        <v>1.854368932038835</v>
      </c>
      <c r="AI17" s="4">
        <f t="shared" ca="1" si="75"/>
        <v>0.76699029126213591</v>
      </c>
      <c r="AJ17" s="4">
        <f t="shared" ca="1" si="75"/>
        <v>1.088235294117647</v>
      </c>
      <c r="AK17" s="4">
        <f t="shared" ca="1" si="75"/>
        <v>0.88349514563106801</v>
      </c>
    </row>
    <row r="18" spans="1:37" s="3" customFormat="1">
      <c r="A18" t="s">
        <v>2</v>
      </c>
      <c r="B18" s="4"/>
      <c r="C18" s="4"/>
      <c r="D18" s="4"/>
      <c r="E18" s="4">
        <f t="shared" ref="E18:N18" si="76">E11/$B4</f>
        <v>0.6875</v>
      </c>
      <c r="F18" s="4">
        <f t="shared" si="76"/>
        <v>0.6875</v>
      </c>
      <c r="G18" s="4">
        <f t="shared" si="76"/>
        <v>3.4375</v>
      </c>
      <c r="H18" s="4">
        <f t="shared" si="76"/>
        <v>0.1875</v>
      </c>
      <c r="I18" s="4">
        <f t="shared" si="76"/>
        <v>0.1875</v>
      </c>
      <c r="J18" s="4">
        <f t="shared" si="76"/>
        <v>0.1875</v>
      </c>
      <c r="K18" s="4">
        <f t="shared" si="76"/>
        <v>0.1875</v>
      </c>
      <c r="L18" s="4">
        <f t="shared" si="76"/>
        <v>0.1875</v>
      </c>
      <c r="M18" s="4">
        <f t="shared" si="76"/>
        <v>3.4375</v>
      </c>
      <c r="N18" s="4">
        <f t="shared" si="76"/>
        <v>1.1875</v>
      </c>
      <c r="O18" s="4">
        <f t="shared" ref="O18:T18" si="77">O11/$B4</f>
        <v>0.4375</v>
      </c>
      <c r="P18" s="4">
        <f t="shared" si="77"/>
        <v>0.4375</v>
      </c>
      <c r="Q18" s="4">
        <f t="shared" si="77"/>
        <v>0.9375</v>
      </c>
      <c r="R18" s="4">
        <f t="shared" si="77"/>
        <v>0.4375</v>
      </c>
      <c r="S18" s="4">
        <f t="shared" si="77"/>
        <v>1.4375</v>
      </c>
      <c r="T18" s="4">
        <f t="shared" si="77"/>
        <v>0.1875</v>
      </c>
      <c r="V18" s="4">
        <f t="shared" ref="V18:AB18" ca="1" si="78">V11/$B4</f>
        <v>0.65686274509803921</v>
      </c>
      <c r="W18" s="4">
        <f t="shared" ca="1" si="78"/>
        <v>1.0098039215686274</v>
      </c>
      <c r="X18" s="4">
        <f t="shared" ca="1" si="78"/>
        <v>1.1941747572815533</v>
      </c>
      <c r="Y18" s="4">
        <f t="shared" ca="1" si="78"/>
        <v>0.57281553398058249</v>
      </c>
      <c r="Z18" s="4">
        <f t="shared" ca="1" si="78"/>
        <v>0.76699029126213591</v>
      </c>
      <c r="AA18" s="4">
        <f t="shared" ca="1" si="78"/>
        <v>2.320388349514563</v>
      </c>
      <c r="AB18" s="4">
        <f t="shared" ca="1" si="78"/>
        <v>0.10679611650485436</v>
      </c>
      <c r="AC18" s="4">
        <f t="shared" ref="AC18:AK18" ca="1" si="79">AC11/$B4</f>
        <v>0.75961538461538458</v>
      </c>
      <c r="AD18" s="4">
        <f t="shared" ca="1" si="79"/>
        <v>0.96116504854368934</v>
      </c>
      <c r="AE18" s="4">
        <f t="shared" ca="1" si="79"/>
        <v>0.80582524271844658</v>
      </c>
      <c r="AF18" s="4">
        <f t="shared" ca="1" si="79"/>
        <v>2.087378640776699</v>
      </c>
      <c r="AG18" s="4">
        <f t="shared" ca="1" si="79"/>
        <v>0.4563106796116505</v>
      </c>
      <c r="AH18" s="4">
        <f t="shared" ca="1" si="79"/>
        <v>0.72815533980582525</v>
      </c>
      <c r="AI18" s="4">
        <f t="shared" ca="1" si="79"/>
        <v>0.4563106796116505</v>
      </c>
      <c r="AJ18" s="4">
        <f t="shared" ca="1" si="79"/>
        <v>2.0686274509803924</v>
      </c>
      <c r="AK18" s="4">
        <f t="shared" ca="1" si="79"/>
        <v>1.6601941747572815</v>
      </c>
    </row>
    <row r="19" spans="1:37" s="3" customFormat="1">
      <c r="A19" t="s">
        <v>3</v>
      </c>
      <c r="B19" s="4"/>
      <c r="C19" s="4"/>
      <c r="D19" s="4"/>
      <c r="E19" s="4">
        <f t="shared" ref="E19:N19" si="80">E12/$B5</f>
        <v>0.4375</v>
      </c>
      <c r="F19" s="4">
        <f t="shared" si="80"/>
        <v>0.4375</v>
      </c>
      <c r="G19" s="4">
        <f t="shared" si="80"/>
        <v>0.1875</v>
      </c>
      <c r="H19" s="4">
        <f t="shared" si="80"/>
        <v>0.1875</v>
      </c>
      <c r="I19" s="4">
        <f t="shared" si="80"/>
        <v>0.1875</v>
      </c>
      <c r="J19" s="4">
        <f t="shared" si="80"/>
        <v>0.1875</v>
      </c>
      <c r="K19" s="4">
        <f t="shared" si="80"/>
        <v>0.6875</v>
      </c>
      <c r="L19" s="4">
        <f t="shared" si="80"/>
        <v>0.1875</v>
      </c>
      <c r="M19" s="4">
        <f t="shared" si="80"/>
        <v>0.1875</v>
      </c>
      <c r="N19" s="4">
        <f t="shared" si="80"/>
        <v>2.1875</v>
      </c>
      <c r="O19" s="4">
        <f t="shared" ref="O19:T19" si="81">O12/$B5</f>
        <v>3.1875</v>
      </c>
      <c r="P19" s="4">
        <f t="shared" si="81"/>
        <v>3.1875</v>
      </c>
      <c r="Q19" s="4">
        <f t="shared" si="81"/>
        <v>1.4375</v>
      </c>
      <c r="R19" s="4">
        <f t="shared" si="81"/>
        <v>0.4375</v>
      </c>
      <c r="S19" s="4">
        <f t="shared" si="81"/>
        <v>0.9375</v>
      </c>
      <c r="T19" s="4">
        <f t="shared" si="81"/>
        <v>2.9375</v>
      </c>
      <c r="V19" s="4">
        <f t="shared" ref="V19:AB19" ca="1" si="82">V12/$B5</f>
        <v>1.911764705882353</v>
      </c>
      <c r="W19" s="4">
        <f t="shared" ca="1" si="82"/>
        <v>0.8529411764705882</v>
      </c>
      <c r="X19" s="4">
        <f t="shared" ca="1" si="82"/>
        <v>6.7961165048543687E-2</v>
      </c>
      <c r="Y19" s="4">
        <f t="shared" ca="1" si="82"/>
        <v>0.26213592233009708</v>
      </c>
      <c r="Z19" s="4">
        <f t="shared" ca="1" si="82"/>
        <v>0.72815533980582525</v>
      </c>
      <c r="AA19" s="4">
        <f t="shared" ca="1" si="82"/>
        <v>1.1553398058252426</v>
      </c>
      <c r="AB19" s="4">
        <f t="shared" ca="1" si="82"/>
        <v>1.6601941747572815</v>
      </c>
      <c r="AC19" s="4">
        <f t="shared" ref="AC19:AK19" ca="1" si="83">AC12/$B5</f>
        <v>0.29807692307692307</v>
      </c>
      <c r="AD19" s="4">
        <f t="shared" ca="1" si="83"/>
        <v>1.0388349514563107</v>
      </c>
      <c r="AE19" s="4">
        <f t="shared" ca="1" si="83"/>
        <v>2.0485436893203883</v>
      </c>
      <c r="AF19" s="4">
        <f t="shared" ca="1" si="83"/>
        <v>0.49514563106796117</v>
      </c>
      <c r="AG19" s="4">
        <f t="shared" ca="1" si="83"/>
        <v>1.4660194174757282</v>
      </c>
      <c r="AH19" s="4">
        <f t="shared" ca="1" si="83"/>
        <v>0.41747572815533979</v>
      </c>
      <c r="AI19" s="4">
        <f t="shared" ca="1" si="83"/>
        <v>1.0776699029126213</v>
      </c>
      <c r="AJ19" s="4">
        <f t="shared" ca="1" si="83"/>
        <v>0.42156862745098039</v>
      </c>
      <c r="AK19" s="4">
        <f t="shared" ca="1" si="83"/>
        <v>0.68932038834951459</v>
      </c>
    </row>
    <row r="20" spans="1:37" s="3" customFormat="1">
      <c r="A20" s="3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37">
      <c r="A21" s="3" t="s">
        <v>16</v>
      </c>
    </row>
    <row r="22" spans="1:37">
      <c r="A22" t="s">
        <v>0</v>
      </c>
      <c r="B22" s="1">
        <f>B9*LOG(B9/$B9,2)</f>
        <v>0</v>
      </c>
      <c r="C22" s="1"/>
      <c r="D22" s="1"/>
      <c r="E22" s="1">
        <f>E9*LOG(E9/$B2,2)</f>
        <v>0.95827163206547217</v>
      </c>
      <c r="F22" s="1">
        <f t="shared" ref="F22:N22" si="84">F9*LOG(F9/$B2,2)</f>
        <v>-9.2910190546714538E-2</v>
      </c>
      <c r="G22" s="1">
        <f t="shared" si="84"/>
        <v>-0.11320488277869581</v>
      </c>
      <c r="H22" s="1">
        <f t="shared" si="84"/>
        <v>-0.13044555539994954</v>
      </c>
      <c r="I22" s="1">
        <f t="shared" si="84"/>
        <v>1.5308560038102543</v>
      </c>
      <c r="J22" s="1">
        <f t="shared" si="84"/>
        <v>1.5308560038102543</v>
      </c>
      <c r="K22" s="1">
        <f t="shared" si="84"/>
        <v>0.95827163206547217</v>
      </c>
      <c r="L22" s="1">
        <f t="shared" si="84"/>
        <v>-0.11320488277869581</v>
      </c>
      <c r="M22" s="1">
        <f t="shared" si="84"/>
        <v>-0.11320488277869581</v>
      </c>
      <c r="N22" s="1">
        <f t="shared" si="84"/>
        <v>-0.13044555539994954</v>
      </c>
      <c r="O22" s="1">
        <f t="shared" ref="O22:T22" si="85">O9*LOG(O9/$B2,2)</f>
        <v>-0.11320488277869581</v>
      </c>
      <c r="P22" s="1">
        <f t="shared" si="85"/>
        <v>-0.11320488277869581</v>
      </c>
      <c r="Q22" s="1">
        <f t="shared" si="85"/>
        <v>7.3603480553564457E-2</v>
      </c>
      <c r="R22" s="1">
        <f t="shared" si="85"/>
        <v>-0.11320488277869581</v>
      </c>
      <c r="S22" s="1">
        <f t="shared" si="85"/>
        <v>-0.13044555539994954</v>
      </c>
      <c r="T22" s="1">
        <f t="shared" si="85"/>
        <v>-0.11320488277869581</v>
      </c>
      <c r="U22" s="11" t="s">
        <v>0</v>
      </c>
      <c r="V22" s="1">
        <f t="shared" ref="V22:AB22" ca="1" si="86">V9*LOG(V9/$B2,2)</f>
        <v>-0.12877038000934152</v>
      </c>
      <c r="W22" s="1">
        <f t="shared" ca="1" si="86"/>
        <v>0.209467865197037</v>
      </c>
      <c r="X22" s="1">
        <f t="shared" ca="1" si="86"/>
        <v>0.14589620347111695</v>
      </c>
      <c r="Y22" s="1">
        <f t="shared" ca="1" si="86"/>
        <v>0.43582963199137503</v>
      </c>
      <c r="Z22" s="1">
        <f t="shared" ca="1" si="86"/>
        <v>0.22182451724298055</v>
      </c>
      <c r="AA22" s="1">
        <f t="shared" ca="1" si="86"/>
        <v>-8.6159606781565853E-2</v>
      </c>
      <c r="AB22" s="1">
        <f t="shared" ca="1" si="86"/>
        <v>2.9074278270690576E-2</v>
      </c>
      <c r="AC22" s="1">
        <f t="shared" ref="AC22:AK22" ca="1" si="87">AC9*LOG(AC9/$B2,2)</f>
        <v>4.0098048731676834E-2</v>
      </c>
      <c r="AD22" s="1">
        <f t="shared" ca="1" si="87"/>
        <v>7.6431357556287938E-2</v>
      </c>
      <c r="AE22" s="1">
        <f t="shared" ca="1" si="87"/>
        <v>-0.10844878163118453</v>
      </c>
      <c r="AF22" s="1">
        <f t="shared" ca="1" si="87"/>
        <v>-0.10089213485583709</v>
      </c>
      <c r="AG22" s="1">
        <f t="shared" ca="1" si="87"/>
        <v>-0.13262823792358697</v>
      </c>
      <c r="AH22" s="1">
        <f t="shared" ca="1" si="87"/>
        <v>0</v>
      </c>
      <c r="AI22" s="1">
        <f t="shared" ca="1" si="87"/>
        <v>0.32481638911066585</v>
      </c>
      <c r="AJ22" s="1">
        <f t="shared" ca="1" si="87"/>
        <v>-0.13133555208966691</v>
      </c>
      <c r="AK22" s="1">
        <f t="shared" ca="1" si="87"/>
        <v>-7.3385588692920209E-2</v>
      </c>
    </row>
    <row r="23" spans="1:37">
      <c r="A23" t="s">
        <v>1</v>
      </c>
      <c r="B23" s="1">
        <f t="shared" ref="B23:B25" si="88">B10*LOG(B10/$B10,2)</f>
        <v>0</v>
      </c>
      <c r="C23" s="1"/>
      <c r="D23" s="1"/>
      <c r="E23" s="1">
        <f t="shared" ref="E23:N25" si="89">E10*LOG(E10/$B3,2)</f>
        <v>-0.11320488277869581</v>
      </c>
      <c r="F23" s="1">
        <f t="shared" si="89"/>
        <v>0.61757664989177863</v>
      </c>
      <c r="G23" s="1">
        <f t="shared" si="89"/>
        <v>-0.11320488277869581</v>
      </c>
      <c r="H23" s="1">
        <f t="shared" si="89"/>
        <v>1.3327139443835356</v>
      </c>
      <c r="I23" s="1">
        <f t="shared" si="89"/>
        <v>-0.11320488277869581</v>
      </c>
      <c r="J23" s="1">
        <f t="shared" si="89"/>
        <v>-0.11320488277869581</v>
      </c>
      <c r="K23" s="1">
        <f t="shared" si="89"/>
        <v>-0.13044555539994954</v>
      </c>
      <c r="L23" s="1">
        <f t="shared" si="89"/>
        <v>1.5308560038102543</v>
      </c>
      <c r="M23" s="1">
        <f t="shared" si="89"/>
        <v>-0.11320488277869581</v>
      </c>
      <c r="N23" s="1">
        <f t="shared" si="89"/>
        <v>-0.11320488277869581</v>
      </c>
      <c r="O23" s="1">
        <f t="shared" ref="O23:T23" si="90">O10*LOG(O10/$B3,2)</f>
        <v>-0.11320488277869581</v>
      </c>
      <c r="P23" s="1">
        <f t="shared" si="90"/>
        <v>-0.11320488277869581</v>
      </c>
      <c r="Q23" s="1">
        <f t="shared" si="90"/>
        <v>-0.13044555539994954</v>
      </c>
      <c r="R23" s="1">
        <f t="shared" si="90"/>
        <v>1.1416511879507649</v>
      </c>
      <c r="S23" s="1">
        <f t="shared" si="90"/>
        <v>7.3603480553564457E-2</v>
      </c>
      <c r="T23" s="1">
        <f t="shared" si="90"/>
        <v>-9.2910190546714538E-2</v>
      </c>
      <c r="U23" s="11" t="s">
        <v>1</v>
      </c>
      <c r="V23" s="1">
        <f t="shared" ref="V23:AB23" ca="1" si="91">V10*LOG(V10/$B3,2)</f>
        <v>-1.0450498694354686E-2</v>
      </c>
      <c r="W23" s="1">
        <f t="shared" ca="1" si="91"/>
        <v>-9.9569907233871199E-2</v>
      </c>
      <c r="X23" s="1">
        <f t="shared" ca="1" si="91"/>
        <v>0.16430103342745017</v>
      </c>
      <c r="Y23" s="1">
        <f t="shared" ca="1" si="91"/>
        <v>0.11030787412719514</v>
      </c>
      <c r="Z23" s="1">
        <f t="shared" ca="1" si="91"/>
        <v>0</v>
      </c>
      <c r="AA23" s="1">
        <f t="shared" ca="1" si="91"/>
        <v>-0.13152946169099075</v>
      </c>
      <c r="AB23" s="1">
        <f t="shared" ca="1" si="91"/>
        <v>6.0169298783597773E-2</v>
      </c>
      <c r="AC23" s="1">
        <f t="shared" ref="AC23:AK23" ca="1" si="92">AC10*LOG(AC10/$B3,2)</f>
        <v>0.40265605766797929</v>
      </c>
      <c r="AD23" s="1">
        <f t="shared" ca="1" si="92"/>
        <v>-6.2745803287408669E-2</v>
      </c>
      <c r="AE23" s="1">
        <f t="shared" ca="1" si="92"/>
        <v>-0.12083190473597266</v>
      </c>
      <c r="AF23" s="1">
        <f t="shared" ca="1" si="92"/>
        <v>-7.3385588692920209E-2</v>
      </c>
      <c r="AG23" s="1">
        <f t="shared" ca="1" si="92"/>
        <v>0.32481638911066585</v>
      </c>
      <c r="AH23" s="1">
        <f t="shared" ca="1" si="92"/>
        <v>0.41302744044377016</v>
      </c>
      <c r="AI23" s="1">
        <f t="shared" ca="1" si="92"/>
        <v>-7.3385588692920209E-2</v>
      </c>
      <c r="AJ23" s="1">
        <f t="shared" ca="1" si="92"/>
        <v>3.3188598544180728E-2</v>
      </c>
      <c r="AK23" s="1">
        <f t="shared" ca="1" si="92"/>
        <v>-3.947144591162987E-2</v>
      </c>
    </row>
    <row r="24" spans="1:37">
      <c r="A24" t="s">
        <v>2</v>
      </c>
      <c r="B24" s="1">
        <f t="shared" si="88"/>
        <v>0</v>
      </c>
      <c r="C24" s="1"/>
      <c r="D24" s="1"/>
      <c r="E24" s="1">
        <f t="shared" si="89"/>
        <v>-9.2910190546714538E-2</v>
      </c>
      <c r="F24" s="1">
        <f t="shared" si="89"/>
        <v>-9.2910190546714538E-2</v>
      </c>
      <c r="G24" s="1">
        <f t="shared" si="89"/>
        <v>1.5308560038102543</v>
      </c>
      <c r="H24" s="1">
        <f t="shared" si="89"/>
        <v>-0.11320488277869581</v>
      </c>
      <c r="I24" s="1">
        <f t="shared" si="89"/>
        <v>-0.11320488277869581</v>
      </c>
      <c r="J24" s="1">
        <f t="shared" si="89"/>
        <v>-0.11320488277869581</v>
      </c>
      <c r="K24" s="1">
        <f t="shared" si="89"/>
        <v>-0.11320488277869581</v>
      </c>
      <c r="L24" s="1">
        <f t="shared" si="89"/>
        <v>-0.11320488277869581</v>
      </c>
      <c r="M24" s="1">
        <f t="shared" si="89"/>
        <v>1.5308560038102543</v>
      </c>
      <c r="N24" s="1">
        <f t="shared" si="89"/>
        <v>7.3603480553564457E-2</v>
      </c>
      <c r="O24" s="1">
        <f t="shared" ref="O24:T24" si="93">O11*LOG(O11/$B4,2)</f>
        <v>-0.13044555539994954</v>
      </c>
      <c r="P24" s="1">
        <f t="shared" si="93"/>
        <v>-0.13044555539994954</v>
      </c>
      <c r="Q24" s="1">
        <f t="shared" si="93"/>
        <v>-2.1822516654253471E-2</v>
      </c>
      <c r="R24" s="1">
        <f t="shared" si="93"/>
        <v>-0.13044555539994954</v>
      </c>
      <c r="S24" s="1">
        <f t="shared" si="93"/>
        <v>0.18815507795798903</v>
      </c>
      <c r="T24" s="1">
        <f t="shared" si="93"/>
        <v>-0.11320488277869581</v>
      </c>
      <c r="U24" s="11" t="s">
        <v>2</v>
      </c>
      <c r="V24" s="1">
        <f t="shared" ref="V24:AB24" ca="1" si="94">V11*LOG(V11/$B4,2)</f>
        <v>-9.9569907233871199E-2</v>
      </c>
      <c r="W24" s="1">
        <f t="shared" ca="1" si="94"/>
        <v>3.5532943059005942E-3</v>
      </c>
      <c r="X24" s="1">
        <f t="shared" ca="1" si="94"/>
        <v>7.6431357556287938E-2</v>
      </c>
      <c r="Y24" s="1">
        <f t="shared" ca="1" si="94"/>
        <v>-0.1151155126006341</v>
      </c>
      <c r="Z24" s="1">
        <f t="shared" ca="1" si="94"/>
        <v>-7.3385588692920209E-2</v>
      </c>
      <c r="AA24" s="1">
        <f t="shared" ca="1" si="94"/>
        <v>0.70445034250147986</v>
      </c>
      <c r="AB24" s="1">
        <f t="shared" ca="1" si="94"/>
        <v>-8.6159606781565853E-2</v>
      </c>
      <c r="AC24" s="1">
        <f t="shared" ref="AC24:AK24" ca="1" si="95">AC11*LOG(AC11/$B4,2)</f>
        <v>-7.5327064007584502E-2</v>
      </c>
      <c r="AD24" s="1">
        <f t="shared" ca="1" si="95"/>
        <v>-1.3731181561304042E-2</v>
      </c>
      <c r="AE24" s="1">
        <f t="shared" ca="1" si="95"/>
        <v>-6.2745803287408669E-2</v>
      </c>
      <c r="AF24" s="1">
        <f t="shared" ca="1" si="95"/>
        <v>0.55403846921684963</v>
      </c>
      <c r="AG24" s="1">
        <f t="shared" ca="1" si="95"/>
        <v>-0.12912584647757841</v>
      </c>
      <c r="AH24" s="1">
        <f t="shared" ca="1" si="95"/>
        <v>-8.3315868329005616E-2</v>
      </c>
      <c r="AI24" s="1">
        <f t="shared" ca="1" si="95"/>
        <v>-0.12912584647757841</v>
      </c>
      <c r="AJ24" s="1">
        <f t="shared" ca="1" si="95"/>
        <v>0.54232887662066309</v>
      </c>
      <c r="AK24" s="1">
        <f t="shared" ca="1" si="95"/>
        <v>0.30354657742028684</v>
      </c>
    </row>
    <row r="25" spans="1:37">
      <c r="A25" t="s">
        <v>3</v>
      </c>
      <c r="B25" s="1">
        <f t="shared" si="88"/>
        <v>0</v>
      </c>
      <c r="C25" s="1"/>
      <c r="D25" s="1"/>
      <c r="E25" s="1">
        <f t="shared" si="89"/>
        <v>-0.13044555539994954</v>
      </c>
      <c r="F25" s="1">
        <f t="shared" si="89"/>
        <v>-0.13044555539994954</v>
      </c>
      <c r="G25" s="1">
        <f t="shared" si="89"/>
        <v>-0.11320488277869581</v>
      </c>
      <c r="H25" s="1">
        <f t="shared" si="89"/>
        <v>-0.11320488277869581</v>
      </c>
      <c r="I25" s="1">
        <f t="shared" si="89"/>
        <v>-0.11320488277869581</v>
      </c>
      <c r="J25" s="1">
        <f t="shared" si="89"/>
        <v>-0.11320488277869581</v>
      </c>
      <c r="K25" s="1">
        <f t="shared" si="89"/>
        <v>-9.2910190546714538E-2</v>
      </c>
      <c r="L25" s="1">
        <f t="shared" si="89"/>
        <v>-0.11320488277869581</v>
      </c>
      <c r="M25" s="1">
        <f t="shared" si="89"/>
        <v>-0.11320488277869581</v>
      </c>
      <c r="N25" s="1">
        <f t="shared" si="89"/>
        <v>0.61757664989177863</v>
      </c>
      <c r="O25" s="1">
        <f t="shared" ref="O25:T25" si="96">O12*LOG(O12/$B5,2)</f>
        <v>1.3327139443835356</v>
      </c>
      <c r="P25" s="1">
        <f t="shared" si="96"/>
        <v>1.3327139443835356</v>
      </c>
      <c r="Q25" s="1">
        <f t="shared" si="96"/>
        <v>0.18815507795798903</v>
      </c>
      <c r="R25" s="1">
        <f t="shared" si="96"/>
        <v>-0.13044555539994954</v>
      </c>
      <c r="S25" s="1">
        <f t="shared" si="96"/>
        <v>-2.1822516654253471E-2</v>
      </c>
      <c r="T25" s="1">
        <f t="shared" si="96"/>
        <v>1.1416511879507649</v>
      </c>
      <c r="U25" s="11" t="s">
        <v>3</v>
      </c>
      <c r="V25" s="1">
        <f t="shared" ref="V25:AB25" ca="1" si="97">V12*LOG(V12/$B5,2)</f>
        <v>0.44682958209983453</v>
      </c>
      <c r="W25" s="1">
        <f t="shared" ca="1" si="97"/>
        <v>-4.8933628952648918E-2</v>
      </c>
      <c r="X25" s="1">
        <f t="shared" ca="1" si="97"/>
        <v>-6.5907813679318694E-2</v>
      </c>
      <c r="Y25" s="1">
        <f t="shared" ca="1" si="97"/>
        <v>-0.12658629047459524</v>
      </c>
      <c r="Z25" s="1">
        <f t="shared" ca="1" si="97"/>
        <v>-8.3315868329005616E-2</v>
      </c>
      <c r="AA25" s="1">
        <f t="shared" ca="1" si="97"/>
        <v>6.0169298783597773E-2</v>
      </c>
      <c r="AB25" s="1">
        <f t="shared" ca="1" si="97"/>
        <v>0.30354657742028684</v>
      </c>
      <c r="AC25" s="1">
        <f t="shared" ref="AC25:AK25" ca="1" si="98">AC12*LOG(AC12/$B5,2)</f>
        <v>-0.13012871548168445</v>
      </c>
      <c r="AD25" s="1">
        <f t="shared" ca="1" si="98"/>
        <v>1.4275269748345518E-2</v>
      </c>
      <c r="AE25" s="1">
        <f t="shared" ca="1" si="98"/>
        <v>0.52985513976106058</v>
      </c>
      <c r="AF25" s="1">
        <f t="shared" ca="1" si="98"/>
        <v>-0.12552872438300453</v>
      </c>
      <c r="AG25" s="1">
        <f t="shared" ca="1" si="98"/>
        <v>0.20227557289665279</v>
      </c>
      <c r="AH25" s="1">
        <f t="shared" ca="1" si="98"/>
        <v>-0.13152946169099075</v>
      </c>
      <c r="AI25" s="1">
        <f t="shared" ca="1" si="98"/>
        <v>2.9074278270690576E-2</v>
      </c>
      <c r="AJ25" s="1">
        <f t="shared" ca="1" si="98"/>
        <v>-0.13133555208966691</v>
      </c>
      <c r="AK25" s="1">
        <f t="shared" ca="1" si="98"/>
        <v>-9.2498766857223497E-2</v>
      </c>
    </row>
    <row r="26" spans="1:37">
      <c r="A26" s="3" t="s">
        <v>10</v>
      </c>
      <c r="B26" s="4">
        <f t="shared" ref="B26:E26" si="99">SUM(B22:B25)</f>
        <v>0</v>
      </c>
      <c r="C26" s="4"/>
      <c r="D26" s="1">
        <f>SUM(E26:T26)</f>
        <v>12.684912459128272</v>
      </c>
      <c r="E26" s="4">
        <f t="shared" si="99"/>
        <v>0.62171100334011231</v>
      </c>
      <c r="F26" s="4">
        <f t="shared" ref="F26" si="100">SUM(F22:F25)</f>
        <v>0.30131071339839999</v>
      </c>
      <c r="G26" s="4">
        <f t="shared" ref="G26" si="101">SUM(G22:G25)</f>
        <v>1.191241355474167</v>
      </c>
      <c r="H26" s="4">
        <f t="shared" ref="H26" si="102">SUM(H22:H25)</f>
        <v>0.97585862342619456</v>
      </c>
      <c r="I26" s="4">
        <f t="shared" ref="I26" si="103">SUM(I22:I25)</f>
        <v>1.191241355474167</v>
      </c>
      <c r="J26" s="4">
        <f t="shared" ref="J26" si="104">SUM(J22:J25)</f>
        <v>1.191241355474167</v>
      </c>
      <c r="K26" s="4">
        <f t="shared" ref="K26" si="105">SUM(K22:K25)</f>
        <v>0.62171100334011231</v>
      </c>
      <c r="L26" s="4">
        <f t="shared" ref="L26" si="106">SUM(L22:L25)</f>
        <v>1.191241355474167</v>
      </c>
      <c r="M26" s="4">
        <f t="shared" ref="M26" si="107">SUM(M22:M25)</f>
        <v>1.191241355474167</v>
      </c>
      <c r="N26" s="4">
        <f t="shared" ref="N26:T26" si="108">SUM(N22:N25)</f>
        <v>0.44752969226669775</v>
      </c>
      <c r="O26" s="4">
        <f t="shared" si="108"/>
        <v>0.97585862342619445</v>
      </c>
      <c r="P26" s="4">
        <f t="shared" si="108"/>
        <v>0.97585862342619445</v>
      </c>
      <c r="Q26" s="4">
        <f t="shared" si="108"/>
        <v>0.10949048645735047</v>
      </c>
      <c r="R26" s="4">
        <f t="shared" si="108"/>
        <v>0.76755519437217012</v>
      </c>
      <c r="S26" s="4">
        <f t="shared" si="108"/>
        <v>0.10949048645735046</v>
      </c>
      <c r="T26" s="4">
        <f t="shared" si="108"/>
        <v>0.82233123184665879</v>
      </c>
      <c r="V26" s="4">
        <f t="shared" ref="V26:AB26" ca="1" si="109">SUM(V22:V25)</f>
        <v>0.20803879616226711</v>
      </c>
      <c r="W26" s="4">
        <f t="shared" ca="1" si="109"/>
        <v>6.4517623316417472E-2</v>
      </c>
      <c r="X26" s="4">
        <f t="shared" ca="1" si="109"/>
        <v>0.3207207807755364</v>
      </c>
      <c r="Y26" s="4">
        <f t="shared" ca="1" si="109"/>
        <v>0.30443570304334078</v>
      </c>
      <c r="Z26" s="4">
        <f t="shared" ca="1" si="109"/>
        <v>6.512306022105474E-2</v>
      </c>
      <c r="AA26" s="4">
        <f t="shared" ca="1" si="109"/>
        <v>0.546930572812521</v>
      </c>
      <c r="AB26" s="4">
        <f t="shared" ca="1" si="109"/>
        <v>0.30663054769300935</v>
      </c>
      <c r="AC26" s="4">
        <f t="shared" ref="AC26:AK26" ca="1" si="110">SUM(AC22:AC25)</f>
        <v>0.23729832691038719</v>
      </c>
      <c r="AD26" s="4">
        <f t="shared" ca="1" si="110"/>
        <v>1.4229642455920745E-2</v>
      </c>
      <c r="AE26" s="4">
        <f t="shared" ca="1" si="110"/>
        <v>0.23782865010649468</v>
      </c>
      <c r="AF26" s="4">
        <f t="shared" ca="1" si="110"/>
        <v>0.25423202128508782</v>
      </c>
      <c r="AG26" s="4">
        <f t="shared" ca="1" si="110"/>
        <v>0.26533787760615324</v>
      </c>
      <c r="AH26" s="4">
        <f t="shared" ca="1" si="110"/>
        <v>0.19818211042377379</v>
      </c>
      <c r="AI26" s="4">
        <f t="shared" ca="1" si="110"/>
        <v>0.15137923221085781</v>
      </c>
      <c r="AJ26" s="4">
        <f t="shared" ca="1" si="110"/>
        <v>0.31284637098550999</v>
      </c>
      <c r="AK26" s="4">
        <f t="shared" ca="1" si="110"/>
        <v>9.8190775958513277E-2</v>
      </c>
    </row>
    <row r="27" spans="1:37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37">
      <c r="A28" s="3" t="s">
        <v>11</v>
      </c>
    </row>
    <row r="29" spans="1:37">
      <c r="A29" t="s">
        <v>0</v>
      </c>
      <c r="E29" s="7">
        <f>LOG(E16,2)</f>
        <v>1.4262647547020981</v>
      </c>
      <c r="F29" s="7">
        <f t="shared" ref="F29:N29" si="111">LOG(F16,2)</f>
        <v>-0.5405683813627028</v>
      </c>
      <c r="G29" s="7">
        <f t="shared" si="111"/>
        <v>-2.4150374992788439</v>
      </c>
      <c r="H29" s="7">
        <f t="shared" si="111"/>
        <v>-1.1926450779423958</v>
      </c>
      <c r="I29" s="7">
        <f t="shared" si="111"/>
        <v>1.7813597135246595</v>
      </c>
      <c r="J29" s="7">
        <f t="shared" si="111"/>
        <v>1.7813597135246595</v>
      </c>
      <c r="K29" s="7">
        <f t="shared" si="111"/>
        <v>1.4262647547020981</v>
      </c>
      <c r="L29" s="7">
        <f t="shared" si="111"/>
        <v>-2.4150374992788439</v>
      </c>
      <c r="M29" s="7">
        <f t="shared" si="111"/>
        <v>-2.4150374992788439</v>
      </c>
      <c r="N29" s="7">
        <f t="shared" si="111"/>
        <v>-1.1926450779423958</v>
      </c>
      <c r="O29" s="7">
        <f t="shared" ref="O29:T29" si="112">LOG(O16,2)</f>
        <v>-2.4150374992788439</v>
      </c>
      <c r="P29" s="7">
        <f t="shared" si="112"/>
        <v>-2.4150374992788439</v>
      </c>
      <c r="Q29" s="7">
        <f t="shared" si="112"/>
        <v>0.24792751344358552</v>
      </c>
      <c r="R29" s="7">
        <f t="shared" si="112"/>
        <v>-2.4150374992788439</v>
      </c>
      <c r="S29" s="7">
        <f t="shared" si="112"/>
        <v>-1.1926450779423958</v>
      </c>
      <c r="T29" s="7">
        <f t="shared" si="112"/>
        <v>-2.4150374992788439</v>
      </c>
      <c r="V29" s="7">
        <f t="shared" ref="V29:AB29" ca="1" si="113">LOG(V16,2)</f>
        <v>-1.1178364902938585</v>
      </c>
      <c r="W29" s="7">
        <f t="shared" ca="1" si="113"/>
        <v>0.56597939735358338</v>
      </c>
      <c r="X29" s="7">
        <f t="shared" ca="1" si="113"/>
        <v>0.4324405455402891</v>
      </c>
      <c r="Y29" s="7">
        <f t="shared" ca="1" si="113"/>
        <v>0.92082978656639236</v>
      </c>
      <c r="Z29" s="7">
        <f t="shared" ca="1" si="113"/>
        <v>0.58962387809101924</v>
      </c>
      <c r="AA29" s="7">
        <f t="shared" ca="1" si="113"/>
        <v>-3.2270689085459212</v>
      </c>
      <c r="AB29" s="7">
        <f t="shared" ca="1" si="113"/>
        <v>0.10791533916688754</v>
      </c>
      <c r="AC29" s="7">
        <f t="shared" ref="AC29:AK29" ca="1" si="114">LOG(AC16,2)</f>
        <v>0.14505033280328314</v>
      </c>
      <c r="AD29" s="7">
        <f t="shared" ca="1" si="114"/>
        <v>0.25601397815602139</v>
      </c>
      <c r="AE29" s="7">
        <f t="shared" ca="1" si="114"/>
        <v>-0.70922060368330209</v>
      </c>
      <c r="AF29" s="7">
        <f t="shared" ca="1" si="114"/>
        <v>-0.62041133672544591</v>
      </c>
      <c r="AG29" s="7">
        <f t="shared" ca="1" si="114"/>
        <v>-1.40109830832097</v>
      </c>
      <c r="AH29" s="7">
        <f t="shared" ca="1" si="114"/>
        <v>0</v>
      </c>
      <c r="AI29" s="7">
        <f t="shared" ca="1" si="114"/>
        <v>0.76471058464911046</v>
      </c>
      <c r="AJ29" s="7">
        <f t="shared" ca="1" si="114"/>
        <v>-1.2461605872693977</v>
      </c>
      <c r="AK29" s="7">
        <f t="shared" ca="1" si="114"/>
        <v>-0.38271977900611553</v>
      </c>
    </row>
    <row r="30" spans="1:37">
      <c r="A30" t="s">
        <v>1</v>
      </c>
      <c r="E30" s="7">
        <f t="shared" ref="E30:N32" si="115">LOG(E17,2)</f>
        <v>-2.4150374992788439</v>
      </c>
      <c r="F30" s="7">
        <f t="shared" si="115"/>
        <v>1.1292830169449666</v>
      </c>
      <c r="G30" s="7">
        <f t="shared" si="115"/>
        <v>-2.4150374992788439</v>
      </c>
      <c r="H30" s="7">
        <f t="shared" si="115"/>
        <v>1.6724253419714956</v>
      </c>
      <c r="I30" s="7">
        <f t="shared" si="115"/>
        <v>-2.4150374992788439</v>
      </c>
      <c r="J30" s="7">
        <f t="shared" si="115"/>
        <v>-2.4150374992788439</v>
      </c>
      <c r="K30" s="7">
        <f t="shared" si="115"/>
        <v>-1.1926450779423958</v>
      </c>
      <c r="L30" s="7">
        <f t="shared" si="115"/>
        <v>1.7813597135246595</v>
      </c>
      <c r="M30" s="7">
        <f t="shared" si="115"/>
        <v>-2.4150374992788439</v>
      </c>
      <c r="N30" s="7">
        <f t="shared" si="115"/>
        <v>-2.4150374992788439</v>
      </c>
      <c r="O30" s="7">
        <f t="shared" ref="O30:T30" si="116">LOG(O17,2)</f>
        <v>-2.4150374992788439</v>
      </c>
      <c r="P30" s="7">
        <f t="shared" si="116"/>
        <v>-2.4150374992788439</v>
      </c>
      <c r="Q30" s="7">
        <f t="shared" si="116"/>
        <v>-1.1926450779423958</v>
      </c>
      <c r="R30" s="7">
        <f t="shared" si="116"/>
        <v>1.5545888516776374</v>
      </c>
      <c r="S30" s="7">
        <f t="shared" si="116"/>
        <v>0.24792751344358552</v>
      </c>
      <c r="T30" s="7">
        <f t="shared" si="116"/>
        <v>-0.5405683813627028</v>
      </c>
      <c r="V30" s="7">
        <f t="shared" ref="V30:AB30" ca="1" si="117">LOG(V17,2)</f>
        <v>-4.3068721891885979E-2</v>
      </c>
      <c r="W30" s="7">
        <f t="shared" ca="1" si="117"/>
        <v>-0.60633615151372311</v>
      </c>
      <c r="X30" s="7">
        <f t="shared" ca="1" si="117"/>
        <v>0.47337080959517108</v>
      </c>
      <c r="Y30" s="7">
        <f t="shared" ca="1" si="117"/>
        <v>0.34692247435423201</v>
      </c>
      <c r="Z30" s="7">
        <f t="shared" ca="1" si="117"/>
        <v>0</v>
      </c>
      <c r="AA30" s="7">
        <f t="shared" ca="1" si="117"/>
        <v>-1.2602357724811206</v>
      </c>
      <c r="AB30" s="7">
        <f t="shared" ca="1" si="117"/>
        <v>0.20831723612472508</v>
      </c>
      <c r="AC30" s="7">
        <f t="shared" ref="AC30:AK30" ca="1" si="118">LOG(AC17,2)</f>
        <v>0.8769891098946565</v>
      </c>
      <c r="AD30" s="7">
        <f t="shared" ca="1" si="118"/>
        <v>-0.31146109583629367</v>
      </c>
      <c r="AE30" s="7">
        <f t="shared" ca="1" si="118"/>
        <v>-0.90514081365855892</v>
      </c>
      <c r="AF30" s="7">
        <f t="shared" ca="1" si="118"/>
        <v>-0.38271977900611553</v>
      </c>
      <c r="AG30" s="7">
        <f t="shared" ca="1" si="118"/>
        <v>0.76471058464911046</v>
      </c>
      <c r="AH30" s="7">
        <f t="shared" ca="1" si="118"/>
        <v>0.89092830085253039</v>
      </c>
      <c r="AI30" s="7">
        <f t="shared" ca="1" si="118"/>
        <v>-0.38271977900611553</v>
      </c>
      <c r="AJ30" s="7">
        <f t="shared" ca="1" si="118"/>
        <v>0.12199052437861024</v>
      </c>
      <c r="AK30" s="7">
        <f t="shared" ca="1" si="118"/>
        <v>-0.17870588698452203</v>
      </c>
    </row>
    <row r="31" spans="1:37">
      <c r="A31" t="s">
        <v>2</v>
      </c>
      <c r="E31" s="7">
        <f t="shared" si="115"/>
        <v>-0.5405683813627028</v>
      </c>
      <c r="F31" s="7">
        <f t="shared" si="115"/>
        <v>-0.5405683813627028</v>
      </c>
      <c r="G31" s="7">
        <f t="shared" si="115"/>
        <v>1.7813597135246595</v>
      </c>
      <c r="H31" s="7">
        <f t="shared" si="115"/>
        <v>-2.4150374992788439</v>
      </c>
      <c r="I31" s="7">
        <f t="shared" si="115"/>
        <v>-2.4150374992788439</v>
      </c>
      <c r="J31" s="7">
        <f t="shared" si="115"/>
        <v>-2.4150374992788439</v>
      </c>
      <c r="K31" s="7">
        <f t="shared" si="115"/>
        <v>-2.4150374992788439</v>
      </c>
      <c r="L31" s="7">
        <f t="shared" si="115"/>
        <v>-2.4150374992788439</v>
      </c>
      <c r="M31" s="7">
        <f t="shared" si="115"/>
        <v>1.7813597135246595</v>
      </c>
      <c r="N31" s="7">
        <f t="shared" si="115"/>
        <v>0.24792751344358552</v>
      </c>
      <c r="O31" s="7">
        <f t="shared" ref="O31:T31" si="119">LOG(O18,2)</f>
        <v>-1.1926450779423958</v>
      </c>
      <c r="P31" s="7">
        <f t="shared" si="119"/>
        <v>-1.1926450779423958</v>
      </c>
      <c r="Q31" s="7">
        <f t="shared" si="119"/>
        <v>-9.3109404391481479E-2</v>
      </c>
      <c r="R31" s="7">
        <f t="shared" si="119"/>
        <v>-1.1926450779423958</v>
      </c>
      <c r="S31" s="7">
        <f t="shared" si="119"/>
        <v>0.52356195605701294</v>
      </c>
      <c r="T31" s="7">
        <f t="shared" si="119"/>
        <v>-2.4150374992788439</v>
      </c>
      <c r="V31" s="7">
        <f t="shared" ref="V31:AB31" ca="1" si="120">LOG(V18,2)</f>
        <v>-0.60633615151372311</v>
      </c>
      <c r="W31" s="7">
        <f t="shared" ca="1" si="120"/>
        <v>1.4075185211722742E-2</v>
      </c>
      <c r="X31" s="7">
        <f t="shared" ca="1" si="120"/>
        <v>0.25601397815602139</v>
      </c>
      <c r="Y31" s="7">
        <f t="shared" ca="1" si="120"/>
        <v>-0.80385747782137718</v>
      </c>
      <c r="Z31" s="7">
        <f t="shared" ca="1" si="120"/>
        <v>-0.38271977900611553</v>
      </c>
      <c r="AA31" s="7">
        <f t="shared" ca="1" si="120"/>
        <v>1.2143662807975302</v>
      </c>
      <c r="AB31" s="7">
        <f t="shared" ca="1" si="120"/>
        <v>-3.2270689085459212</v>
      </c>
      <c r="AC31" s="7">
        <f t="shared" ref="AC31:AK31" ca="1" si="121">LOG(AC18,2)</f>
        <v>-0.39665896996398931</v>
      </c>
      <c r="AD31" s="7">
        <f t="shared" ca="1" si="121"/>
        <v>-5.714390710360874E-2</v>
      </c>
      <c r="AE31" s="7">
        <f t="shared" ca="1" si="121"/>
        <v>-0.31146109583629367</v>
      </c>
      <c r="AF31" s="7">
        <f t="shared" ca="1" si="121"/>
        <v>1.061692322406242</v>
      </c>
      <c r="AG31" s="7">
        <f t="shared" ca="1" si="121"/>
        <v>-1.1319116755055809</v>
      </c>
      <c r="AH31" s="7">
        <f t="shared" ca="1" si="121"/>
        <v>-0.45768183668733747</v>
      </c>
      <c r="AI31" s="7">
        <f t="shared" ca="1" si="121"/>
        <v>-1.1319116755055809</v>
      </c>
      <c r="AJ31" s="7">
        <f t="shared" ca="1" si="121"/>
        <v>1.0486738467356898</v>
      </c>
      <c r="AK31" s="7">
        <f t="shared" ca="1" si="121"/>
        <v>0.73135198770267951</v>
      </c>
    </row>
    <row r="32" spans="1:37">
      <c r="A32" t="s">
        <v>3</v>
      </c>
      <c r="E32" s="7">
        <f t="shared" si="115"/>
        <v>-1.1926450779423958</v>
      </c>
      <c r="F32" s="7">
        <f t="shared" si="115"/>
        <v>-1.1926450779423958</v>
      </c>
      <c r="G32" s="7">
        <f t="shared" si="115"/>
        <v>-2.4150374992788439</v>
      </c>
      <c r="H32" s="7">
        <f t="shared" si="115"/>
        <v>-2.4150374992788439</v>
      </c>
      <c r="I32" s="7">
        <f t="shared" si="115"/>
        <v>-2.4150374992788439</v>
      </c>
      <c r="J32" s="7">
        <f t="shared" si="115"/>
        <v>-2.4150374992788439</v>
      </c>
      <c r="K32" s="7">
        <f t="shared" si="115"/>
        <v>-0.5405683813627028</v>
      </c>
      <c r="L32" s="7">
        <f t="shared" si="115"/>
        <v>-2.4150374992788439</v>
      </c>
      <c r="M32" s="7">
        <f t="shared" si="115"/>
        <v>-2.4150374992788439</v>
      </c>
      <c r="N32" s="7">
        <f t="shared" si="115"/>
        <v>1.1292830169449666</v>
      </c>
      <c r="O32" s="7">
        <f t="shared" ref="O32:T32" si="122">LOG(O19,2)</f>
        <v>1.6724253419714956</v>
      </c>
      <c r="P32" s="7">
        <f t="shared" si="122"/>
        <v>1.6724253419714956</v>
      </c>
      <c r="Q32" s="7">
        <f t="shared" si="122"/>
        <v>0.52356195605701294</v>
      </c>
      <c r="R32" s="7">
        <f t="shared" si="122"/>
        <v>-1.1926450779423958</v>
      </c>
      <c r="S32" s="7">
        <f t="shared" si="122"/>
        <v>-9.3109404391481479E-2</v>
      </c>
      <c r="T32" s="7">
        <f t="shared" si="122"/>
        <v>1.5545888516776374</v>
      </c>
      <c r="V32" s="7">
        <f t="shared" ref="V32:AB32" ca="1" si="123">LOG(V19,2)</f>
        <v>0.93490497177811527</v>
      </c>
      <c r="W32" s="7">
        <f t="shared" ca="1" si="123"/>
        <v>-0.22948184612276734</v>
      </c>
      <c r="X32" s="7">
        <f t="shared" ca="1" si="123"/>
        <v>-3.8791456051256143</v>
      </c>
      <c r="Y32" s="7">
        <f t="shared" ca="1" si="123"/>
        <v>-1.9316130250197499</v>
      </c>
      <c r="Z32" s="7">
        <f t="shared" ca="1" si="123"/>
        <v>-0.45768183668733747</v>
      </c>
      <c r="AA32" s="7">
        <f t="shared" ca="1" si="123"/>
        <v>0.20831723612472508</v>
      </c>
      <c r="AB32" s="7">
        <f t="shared" ca="1" si="123"/>
        <v>0.73135198770267951</v>
      </c>
      <c r="AC32" s="7">
        <f t="shared" ref="AC32:AK32" ca="1" si="124">LOG(AC19,2)</f>
        <v>-1.746243407754217</v>
      </c>
      <c r="AD32" s="7">
        <f t="shared" ca="1" si="124"/>
        <v>5.4966459217928539E-2</v>
      </c>
      <c r="AE32" s="7">
        <f t="shared" ca="1" si="124"/>
        <v>1.0345986615239666</v>
      </c>
      <c r="AF32" s="7">
        <f t="shared" ca="1" si="124"/>
        <v>-1.0140751852117229</v>
      </c>
      <c r="AG32" s="7">
        <f t="shared" ca="1" si="124"/>
        <v>0.55190421214186058</v>
      </c>
      <c r="AH32" s="7">
        <f t="shared" ca="1" si="124"/>
        <v>-1.2602357724811206</v>
      </c>
      <c r="AI32" s="7">
        <f t="shared" ca="1" si="124"/>
        <v>0.10791533916688754</v>
      </c>
      <c r="AJ32" s="7">
        <f t="shared" ca="1" si="124"/>
        <v>-1.2461605872693977</v>
      </c>
      <c r="AK32" s="7">
        <f t="shared" ca="1" si="124"/>
        <v>-0.5367534076785363</v>
      </c>
    </row>
    <row r="33" spans="1:37" ht="16.5" customHeight="1">
      <c r="A33" s="3" t="s">
        <v>21</v>
      </c>
      <c r="C33" s="4">
        <f>D33-D34</f>
        <v>58.164894476753375</v>
      </c>
      <c r="D33" s="4">
        <f>SUM(E33:T33)</f>
        <v>23.191471752301215</v>
      </c>
      <c r="E33" s="6">
        <f>MAX(E29:E32)</f>
        <v>1.4262647547020981</v>
      </c>
      <c r="F33" s="6">
        <f t="shared" ref="F33" si="125">MAX(F29:F32)</f>
        <v>1.1292830169449666</v>
      </c>
      <c r="G33" s="6">
        <f t="shared" ref="G33" si="126">MAX(G29:G32)</f>
        <v>1.7813597135246595</v>
      </c>
      <c r="H33" s="6">
        <f t="shared" ref="H33" si="127">MAX(H29:H32)</f>
        <v>1.6724253419714956</v>
      </c>
      <c r="I33" s="6">
        <f t="shared" ref="I33" si="128">MAX(I29:I32)</f>
        <v>1.7813597135246595</v>
      </c>
      <c r="J33" s="6">
        <f t="shared" ref="J33" si="129">MAX(J29:J32)</f>
        <v>1.7813597135246595</v>
      </c>
      <c r="K33" s="6">
        <f t="shared" ref="K33" si="130">MAX(K29:K32)</f>
        <v>1.4262647547020981</v>
      </c>
      <c r="L33" s="6">
        <f t="shared" ref="L33" si="131">MAX(L29:L32)</f>
        <v>1.7813597135246595</v>
      </c>
      <c r="M33" s="6">
        <f t="shared" ref="M33" si="132">MAX(M29:M32)</f>
        <v>1.7813597135246595</v>
      </c>
      <c r="N33" s="6">
        <f t="shared" ref="N33" si="133">MAX(N29:N32)</f>
        <v>1.1292830169449666</v>
      </c>
      <c r="O33" s="6">
        <f t="shared" ref="O33" si="134">MAX(O29:O32)</f>
        <v>1.6724253419714956</v>
      </c>
      <c r="P33" s="6">
        <f t="shared" ref="P33" si="135">MAX(P29:P32)</f>
        <v>1.6724253419714956</v>
      </c>
      <c r="Q33" s="6">
        <f t="shared" ref="Q33" si="136">MAX(Q29:Q32)</f>
        <v>0.52356195605701294</v>
      </c>
      <c r="R33" s="6">
        <f t="shared" ref="R33" si="137">MAX(R29:R32)</f>
        <v>1.5545888516776374</v>
      </c>
      <c r="S33" s="6">
        <f t="shared" ref="S33" si="138">MAX(S29:S32)</f>
        <v>0.52356195605701294</v>
      </c>
      <c r="T33" s="6">
        <f t="shared" ref="T33" si="139">MAX(T29:T32)</f>
        <v>1.5545888516776374</v>
      </c>
      <c r="V33" s="6">
        <f t="shared" ref="V33:AB33" ca="1" si="140">MAX(V29:V32)</f>
        <v>0.93490497177811527</v>
      </c>
      <c r="W33" s="6">
        <f t="shared" ca="1" si="140"/>
        <v>0.56597939735358338</v>
      </c>
      <c r="X33" s="6">
        <f t="shared" ca="1" si="140"/>
        <v>0.47337080959517108</v>
      </c>
      <c r="Y33" s="6">
        <f t="shared" ca="1" si="140"/>
        <v>0.92082978656639236</v>
      </c>
      <c r="Z33" s="6">
        <f t="shared" ca="1" si="140"/>
        <v>0.58962387809101924</v>
      </c>
      <c r="AA33" s="6">
        <f t="shared" ca="1" si="140"/>
        <v>1.2143662807975302</v>
      </c>
      <c r="AB33" s="6">
        <f t="shared" ca="1" si="140"/>
        <v>0.73135198770267951</v>
      </c>
      <c r="AC33" s="6">
        <f t="shared" ref="AC33:AK33" ca="1" si="141">MAX(AC29:AC32)</f>
        <v>0.8769891098946565</v>
      </c>
      <c r="AD33" s="6">
        <f t="shared" ca="1" si="141"/>
        <v>0.25601397815602139</v>
      </c>
      <c r="AE33" s="6">
        <f t="shared" ca="1" si="141"/>
        <v>1.0345986615239666</v>
      </c>
      <c r="AF33" s="6">
        <f t="shared" ca="1" si="141"/>
        <v>1.061692322406242</v>
      </c>
      <c r="AG33" s="6">
        <f t="shared" ca="1" si="141"/>
        <v>0.76471058464911046</v>
      </c>
      <c r="AH33" s="6">
        <f t="shared" ca="1" si="141"/>
        <v>0.89092830085253039</v>
      </c>
      <c r="AI33" s="6">
        <f t="shared" ca="1" si="141"/>
        <v>0.76471058464911046</v>
      </c>
      <c r="AJ33" s="6">
        <f t="shared" ca="1" si="141"/>
        <v>1.0486738467356898</v>
      </c>
      <c r="AK33" s="6">
        <f t="shared" ca="1" si="141"/>
        <v>0.73135198770267951</v>
      </c>
    </row>
    <row r="34" spans="1:37" ht="16.5" customHeight="1">
      <c r="A34" s="3" t="s">
        <v>26</v>
      </c>
      <c r="D34" s="4">
        <f>SUM(E34:T34)</f>
        <v>-34.973422724452163</v>
      </c>
      <c r="E34" s="7">
        <f>MIN(E29:E32)</f>
        <v>-2.4150374992788439</v>
      </c>
      <c r="F34" s="7">
        <f t="shared" ref="F34:N34" si="142">MIN(F29:F32)</f>
        <v>-1.1926450779423958</v>
      </c>
      <c r="G34" s="7">
        <f t="shared" si="142"/>
        <v>-2.4150374992788439</v>
      </c>
      <c r="H34" s="7">
        <f t="shared" si="142"/>
        <v>-2.4150374992788439</v>
      </c>
      <c r="I34" s="7">
        <f t="shared" si="142"/>
        <v>-2.4150374992788439</v>
      </c>
      <c r="J34" s="7">
        <f t="shared" si="142"/>
        <v>-2.4150374992788439</v>
      </c>
      <c r="K34" s="7">
        <f t="shared" si="142"/>
        <v>-2.4150374992788439</v>
      </c>
      <c r="L34" s="7">
        <f t="shared" si="142"/>
        <v>-2.4150374992788439</v>
      </c>
      <c r="M34" s="7">
        <f t="shared" si="142"/>
        <v>-2.4150374992788439</v>
      </c>
      <c r="N34" s="7">
        <f t="shared" si="142"/>
        <v>-2.4150374992788439</v>
      </c>
      <c r="O34" s="7">
        <f t="shared" ref="O34:T34" si="143">MIN(O29:O32)</f>
        <v>-2.4150374992788439</v>
      </c>
      <c r="P34" s="7">
        <f t="shared" si="143"/>
        <v>-2.4150374992788439</v>
      </c>
      <c r="Q34" s="7">
        <f t="shared" si="143"/>
        <v>-1.1926450779423958</v>
      </c>
      <c r="R34" s="7">
        <f t="shared" si="143"/>
        <v>-2.4150374992788439</v>
      </c>
      <c r="S34" s="7">
        <f t="shared" si="143"/>
        <v>-1.1926450779423958</v>
      </c>
      <c r="T34" s="7">
        <f t="shared" si="143"/>
        <v>-2.4150374992788439</v>
      </c>
      <c r="V34" s="7">
        <f t="shared" ref="V34:AB34" ca="1" si="144">MIN(V29:V32)</f>
        <v>-1.1178364902938585</v>
      </c>
      <c r="W34" s="7">
        <f t="shared" ca="1" si="144"/>
        <v>-0.60633615151372311</v>
      </c>
      <c r="X34" s="7">
        <f t="shared" ca="1" si="144"/>
        <v>-3.8791456051256143</v>
      </c>
      <c r="Y34" s="7">
        <f t="shared" ca="1" si="144"/>
        <v>-1.9316130250197499</v>
      </c>
      <c r="Z34" s="7">
        <f t="shared" ca="1" si="144"/>
        <v>-0.45768183668733747</v>
      </c>
      <c r="AA34" s="7">
        <f t="shared" ca="1" si="144"/>
        <v>-3.2270689085459212</v>
      </c>
      <c r="AB34" s="7">
        <f t="shared" ca="1" si="144"/>
        <v>-3.2270689085459212</v>
      </c>
      <c r="AC34" s="7">
        <f t="shared" ref="AC34:AK34" ca="1" si="145">MIN(AC29:AC32)</f>
        <v>-1.746243407754217</v>
      </c>
      <c r="AD34" s="7">
        <f t="shared" ca="1" si="145"/>
        <v>-0.31146109583629367</v>
      </c>
      <c r="AE34" s="7">
        <f t="shared" ca="1" si="145"/>
        <v>-0.90514081365855892</v>
      </c>
      <c r="AF34" s="7">
        <f t="shared" ca="1" si="145"/>
        <v>-1.0140751852117229</v>
      </c>
      <c r="AG34" s="7">
        <f t="shared" ca="1" si="145"/>
        <v>-1.40109830832097</v>
      </c>
      <c r="AH34" s="7">
        <f t="shared" ca="1" si="145"/>
        <v>-1.2602357724811206</v>
      </c>
      <c r="AI34" s="7">
        <f t="shared" ca="1" si="145"/>
        <v>-1.1319116755055809</v>
      </c>
      <c r="AJ34" s="7">
        <f t="shared" ca="1" si="145"/>
        <v>-1.2461605872693977</v>
      </c>
      <c r="AK34" s="7">
        <f t="shared" ca="1" si="145"/>
        <v>-0.5367534076785363</v>
      </c>
    </row>
    <row r="35" spans="1:37">
      <c r="A35" s="3" t="s">
        <v>23</v>
      </c>
      <c r="B35" s="4"/>
      <c r="C35" s="4"/>
      <c r="D35" s="4"/>
      <c r="E35" s="6">
        <f>AVERAGE(E29:E32)</f>
        <v>-0.68049655097046113</v>
      </c>
      <c r="F35" s="6">
        <f t="shared" ref="F35:N35" si="146">AVERAGE(F29:F32)</f>
        <v>-0.28612470593070871</v>
      </c>
      <c r="G35" s="6">
        <f t="shared" si="146"/>
        <v>-1.365938196077968</v>
      </c>
      <c r="H35" s="6">
        <f t="shared" si="146"/>
        <v>-1.087573683632147</v>
      </c>
      <c r="I35" s="6">
        <f t="shared" si="146"/>
        <v>-1.365938196077968</v>
      </c>
      <c r="J35" s="6">
        <f t="shared" si="146"/>
        <v>-1.365938196077968</v>
      </c>
      <c r="K35" s="6">
        <f t="shared" si="146"/>
        <v>-0.68049655097046102</v>
      </c>
      <c r="L35" s="6">
        <f t="shared" si="146"/>
        <v>-1.365938196077968</v>
      </c>
      <c r="M35" s="6">
        <f t="shared" si="146"/>
        <v>-1.365938196077968</v>
      </c>
      <c r="N35" s="6">
        <f t="shared" si="146"/>
        <v>-0.55761801170817193</v>
      </c>
      <c r="O35" s="6">
        <f t="shared" ref="O35:T35" si="147">AVERAGE(O29:O32)</f>
        <v>-1.0875736836321472</v>
      </c>
      <c r="P35" s="6">
        <f t="shared" si="147"/>
        <v>-1.0875736836321472</v>
      </c>
      <c r="Q35" s="6">
        <f t="shared" si="147"/>
        <v>-0.12856625320831969</v>
      </c>
      <c r="R35" s="6">
        <f t="shared" si="147"/>
        <v>-0.8114347008714996</v>
      </c>
      <c r="S35" s="6">
        <f t="shared" si="147"/>
        <v>-0.12856625320831971</v>
      </c>
      <c r="T35" s="6">
        <f t="shared" si="147"/>
        <v>-0.95401363206068823</v>
      </c>
      <c r="V35" s="6">
        <f t="shared" ref="V35:AB35" ca="1" si="148">AVERAGE(V29:V32)</f>
        <v>-0.20808409798033806</v>
      </c>
      <c r="W35" s="6">
        <f t="shared" ca="1" si="148"/>
        <v>-6.3940853767796083E-2</v>
      </c>
      <c r="X35" s="6">
        <f t="shared" ca="1" si="148"/>
        <v>-0.67933006795853323</v>
      </c>
      <c r="Y35" s="6">
        <f t="shared" ca="1" si="148"/>
        <v>-0.36692956048012565</v>
      </c>
      <c r="Z35" s="6">
        <f t="shared" ca="1" si="148"/>
        <v>-6.2694434400608443E-2</v>
      </c>
      <c r="AA35" s="6">
        <f t="shared" ca="1" si="148"/>
        <v>-0.76615529102619662</v>
      </c>
      <c r="AB35" s="6">
        <f t="shared" ca="1" si="148"/>
        <v>-0.54487108638790716</v>
      </c>
      <c r="AC35" s="6">
        <f t="shared" ref="AC35:AK35" ca="1" si="149">AVERAGE(AC29:AC32)</f>
        <v>-0.2802157337550667</v>
      </c>
      <c r="AD35" s="6">
        <f t="shared" ca="1" si="149"/>
        <v>-1.4406141391488119E-2</v>
      </c>
      <c r="AE35" s="6">
        <f t="shared" ca="1" si="149"/>
        <v>-0.22280596291354704</v>
      </c>
      <c r="AF35" s="6">
        <f t="shared" ca="1" si="149"/>
        <v>-0.23887849463426059</v>
      </c>
      <c r="AG35" s="6">
        <f t="shared" ca="1" si="149"/>
        <v>-0.30409879675889495</v>
      </c>
      <c r="AH35" s="6">
        <f t="shared" ca="1" si="149"/>
        <v>-0.20674732707898191</v>
      </c>
      <c r="AI35" s="6">
        <f t="shared" ca="1" si="149"/>
        <v>-0.16050138267392461</v>
      </c>
      <c r="AJ35" s="6">
        <f t="shared" ca="1" si="149"/>
        <v>-0.33041420085612389</v>
      </c>
      <c r="AK35" s="6">
        <f t="shared" ca="1" si="149"/>
        <v>-9.1706771491623595E-2</v>
      </c>
    </row>
    <row r="36" spans="1:37" ht="19.5" customHeight="1">
      <c r="A36" s="3" t="s">
        <v>22</v>
      </c>
      <c r="D36" s="6">
        <f>STDEV(E29:T32)</f>
        <v>1.5925348081509942</v>
      </c>
      <c r="E36" s="6">
        <f>STDEV(E29:E32)</f>
        <v>1.605091015775221</v>
      </c>
      <c r="F36" s="6">
        <f t="shared" ref="F36:N36" si="150">STDEV(F29:F32)</f>
        <v>0.99241143597854542</v>
      </c>
      <c r="G36" s="6">
        <f t="shared" si="150"/>
        <v>2.0981986064017519</v>
      </c>
      <c r="H36" s="6">
        <f t="shared" si="150"/>
        <v>1.9281212775599232</v>
      </c>
      <c r="I36" s="6">
        <f t="shared" si="150"/>
        <v>2.0981986064017519</v>
      </c>
      <c r="J36" s="6">
        <f t="shared" si="150"/>
        <v>2.0981986064017519</v>
      </c>
      <c r="K36" s="6">
        <f t="shared" si="150"/>
        <v>1.605091015775221</v>
      </c>
      <c r="L36" s="6">
        <f t="shared" si="150"/>
        <v>2.0981986064017519</v>
      </c>
      <c r="M36" s="6">
        <f t="shared" si="150"/>
        <v>2.0981986064017519</v>
      </c>
      <c r="N36" s="6">
        <f t="shared" si="150"/>
        <v>1.5650138658832367</v>
      </c>
      <c r="O36" s="6">
        <f t="shared" ref="O36:T36" si="151">STDEV(O29:O32)</f>
        <v>1.9281212775599232</v>
      </c>
      <c r="P36" s="6">
        <f t="shared" si="151"/>
        <v>1.9281212775599232</v>
      </c>
      <c r="Q36" s="6">
        <f t="shared" si="151"/>
        <v>0.75289213282798606</v>
      </c>
      <c r="R36" s="6">
        <f t="shared" si="151"/>
        <v>1.6793105817021237</v>
      </c>
      <c r="S36" s="6">
        <f t="shared" si="151"/>
        <v>0.75289213282798606</v>
      </c>
      <c r="T36" s="6">
        <f t="shared" si="151"/>
        <v>1.8914901425335711</v>
      </c>
      <c r="V36" s="6">
        <f t="shared" ref="V36:AB36" ca="1" si="152">STDEV(V29:V32)</f>
        <v>0.87937633229401846</v>
      </c>
      <c r="W36" s="6">
        <f t="shared" ca="1" si="152"/>
        <v>0.49142056132456002</v>
      </c>
      <c r="X36" s="6">
        <f t="shared" ca="1" si="152"/>
        <v>2.1352939818403169</v>
      </c>
      <c r="Y36" s="6">
        <f t="shared" ca="1" si="152"/>
        <v>1.2658395386328545</v>
      </c>
      <c r="Z36" s="6">
        <f t="shared" ca="1" si="152"/>
        <v>0.47884619732290834</v>
      </c>
      <c r="AA36" s="6">
        <f t="shared" ca="1" si="152"/>
        <v>1.9297904685638609</v>
      </c>
      <c r="AB36" s="6">
        <f t="shared" ca="1" si="152"/>
        <v>1.8088995972310919</v>
      </c>
      <c r="AC36" s="6">
        <f t="shared" ref="AC36:AK36" ca="1" si="153">STDEV(AC29:AC32)</f>
        <v>1.1079666730430955</v>
      </c>
      <c r="AD36" s="6">
        <f t="shared" ca="1" si="153"/>
        <v>0.23664865754226774</v>
      </c>
      <c r="AE36" s="6">
        <f t="shared" ca="1" si="153"/>
        <v>0.87390048507572871</v>
      </c>
      <c r="AF36" s="6">
        <f t="shared" ca="1" si="153"/>
        <v>0.90529405607672997</v>
      </c>
      <c r="AG36" s="6">
        <f t="shared" ca="1" si="153"/>
        <v>1.1200858204648454</v>
      </c>
      <c r="AH36" s="6">
        <f t="shared" ca="1" si="153"/>
        <v>0.89822830693117661</v>
      </c>
      <c r="AI36" s="6">
        <f t="shared" ca="1" si="153"/>
        <v>0.8002257376784927</v>
      </c>
      <c r="AJ36" s="6">
        <f t="shared" ca="1" si="153"/>
        <v>1.1230519084000901</v>
      </c>
      <c r="AK36" s="6">
        <f t="shared" ca="1" si="153"/>
        <v>0.56796409690135896</v>
      </c>
    </row>
    <row r="37" spans="1:37" ht="19.5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37" ht="19.5" customHeight="1">
      <c r="A38" s="3" t="s">
        <v>24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37">
      <c r="A39" t="s">
        <v>0</v>
      </c>
      <c r="E39" s="7">
        <f t="shared" ref="E39:N39" si="154">(E29-E$35)/$D$36</f>
        <v>1.3228981212150746</v>
      </c>
      <c r="F39" s="7">
        <f t="shared" si="154"/>
        <v>-0.15977275606767732</v>
      </c>
      <c r="G39" s="7">
        <f t="shared" si="154"/>
        <v>-0.65876067375816305</v>
      </c>
      <c r="H39" s="7">
        <f t="shared" si="154"/>
        <v>-6.5977455420419662E-2</v>
      </c>
      <c r="I39" s="7">
        <f t="shared" si="154"/>
        <v>1.9762820212744889</v>
      </c>
      <c r="J39" s="7">
        <f t="shared" si="154"/>
        <v>1.9762820212744889</v>
      </c>
      <c r="K39" s="7">
        <f t="shared" si="154"/>
        <v>1.3228981212150741</v>
      </c>
      <c r="L39" s="7">
        <f t="shared" si="154"/>
        <v>-0.65876067375816305</v>
      </c>
      <c r="M39" s="7">
        <f t="shared" si="154"/>
        <v>-0.65876067375816305</v>
      </c>
      <c r="N39" s="7">
        <f t="shared" si="154"/>
        <v>-0.39875239334424306</v>
      </c>
      <c r="O39" s="7">
        <f t="shared" ref="O39:T39" si="155">(O29-O$35)/$D$36</f>
        <v>-0.83355403527282579</v>
      </c>
      <c r="P39" s="7">
        <f t="shared" si="155"/>
        <v>-0.83355403527282579</v>
      </c>
      <c r="Q39" s="7">
        <f t="shared" si="155"/>
        <v>0.23641164056503838</v>
      </c>
      <c r="R39" s="7">
        <f t="shared" si="155"/>
        <v>-1.0069499204662287</v>
      </c>
      <c r="S39" s="7">
        <f t="shared" si="155"/>
        <v>-0.66816676112060636</v>
      </c>
      <c r="T39" s="7">
        <f t="shared" si="155"/>
        <v>-0.91742036641225522</v>
      </c>
      <c r="V39" s="7">
        <f t="shared" ref="V39:AB39" ca="1" si="156">(V29-V$35)/$D$36</f>
        <v>-0.57126060143689084</v>
      </c>
      <c r="W39" s="7">
        <f t="shared" ca="1" si="156"/>
        <v>0.39554567215566594</v>
      </c>
      <c r="X39" s="7">
        <f t="shared" ca="1" si="156"/>
        <v>0.6981138545974005</v>
      </c>
      <c r="Y39" s="7">
        <f t="shared" ca="1" si="156"/>
        <v>0.80862241783064415</v>
      </c>
      <c r="Z39" s="7">
        <f t="shared" ca="1" si="156"/>
        <v>0.40961008145812461</v>
      </c>
      <c r="AA39" s="7">
        <f t="shared" ca="1" si="156"/>
        <v>-1.5452808974247527</v>
      </c>
      <c r="AB39" s="7">
        <f t="shared" ca="1" si="156"/>
        <v>0.40990402358156908</v>
      </c>
      <c r="AC39" s="7">
        <f t="shared" ref="AC39:AK39" ca="1" si="157">(AC29-AC$35)/$D$36</f>
        <v>0.26703721914380207</v>
      </c>
      <c r="AD39" s="7">
        <f t="shared" ca="1" si="157"/>
        <v>0.16980484078805136</v>
      </c>
      <c r="AE39" s="7">
        <f t="shared" ca="1" si="157"/>
        <v>-0.30543422867755382</v>
      </c>
      <c r="AF39" s="7">
        <f t="shared" ca="1" si="157"/>
        <v>-0.23957582599664645</v>
      </c>
      <c r="AG39" s="7">
        <f t="shared" ca="1" si="157"/>
        <v>-0.68883864010215379</v>
      </c>
      <c r="AH39" s="7">
        <f t="shared" ca="1" si="157"/>
        <v>0.12982279948971728</v>
      </c>
      <c r="AI39" s="7">
        <f t="shared" ca="1" si="157"/>
        <v>0.58096812866354142</v>
      </c>
      <c r="AJ39" s="7">
        <f t="shared" ca="1" si="157"/>
        <v>-0.57502440871386495</v>
      </c>
      <c r="AK39" s="7">
        <f t="shared" ca="1" si="157"/>
        <v>-0.18273572798849613</v>
      </c>
    </row>
    <row r="40" spans="1:37">
      <c r="A40" t="s">
        <v>1</v>
      </c>
      <c r="E40" s="7">
        <f t="shared" ref="E40:N40" si="158">(E30-E$35)/$D$36</f>
        <v>-1.0891698815187998</v>
      </c>
      <c r="F40" s="7">
        <f t="shared" si="158"/>
        <v>0.88877663183954425</v>
      </c>
      <c r="G40" s="7">
        <f t="shared" si="158"/>
        <v>-0.65876067375816305</v>
      </c>
      <c r="H40" s="7">
        <f t="shared" si="158"/>
        <v>1.7330855259660713</v>
      </c>
      <c r="I40" s="7">
        <f t="shared" si="158"/>
        <v>-0.65876067375816305</v>
      </c>
      <c r="J40" s="7">
        <f t="shared" si="158"/>
        <v>-0.65876067375816305</v>
      </c>
      <c r="K40" s="7">
        <f t="shared" si="158"/>
        <v>-0.32159330166639349</v>
      </c>
      <c r="L40" s="7">
        <f t="shared" si="158"/>
        <v>1.9762820212744889</v>
      </c>
      <c r="M40" s="7">
        <f t="shared" si="158"/>
        <v>-0.65876067375816305</v>
      </c>
      <c r="N40" s="7">
        <f t="shared" si="158"/>
        <v>-1.1663289731966493</v>
      </c>
      <c r="O40" s="7">
        <f t="shared" ref="O40:T40" si="159">(O30-O$35)/$D$36</f>
        <v>-0.83355403527282579</v>
      </c>
      <c r="P40" s="7">
        <f t="shared" si="159"/>
        <v>-0.83355403527282579</v>
      </c>
      <c r="Q40" s="7">
        <f t="shared" si="159"/>
        <v>-0.66816676112060647</v>
      </c>
      <c r="R40" s="7">
        <f t="shared" si="159"/>
        <v>1.4856966016938735</v>
      </c>
      <c r="S40" s="7">
        <f t="shared" si="159"/>
        <v>0.23641164056503841</v>
      </c>
      <c r="T40" s="7">
        <f t="shared" si="159"/>
        <v>0.25961457707666324</v>
      </c>
      <c r="V40" s="7">
        <f t="shared" ref="V40:AB40" ca="1" si="160">(V30-V$35)/$D$36</f>
        <v>0.1036180655165977</v>
      </c>
      <c r="W40" s="7">
        <f t="shared" ca="1" si="160"/>
        <v>-0.34058614918167646</v>
      </c>
      <c r="X40" s="7">
        <f t="shared" ca="1" si="160"/>
        <v>0.72381518548536006</v>
      </c>
      <c r="Y40" s="7">
        <f t="shared" ca="1" si="160"/>
        <v>0.44824893696557411</v>
      </c>
      <c r="Z40" s="7">
        <f t="shared" ca="1" si="160"/>
        <v>3.9367701151474074E-2</v>
      </c>
      <c r="AA40" s="7">
        <f t="shared" ca="1" si="160"/>
        <v>-0.31024783817979718</v>
      </c>
      <c r="AB40" s="7">
        <f t="shared" ca="1" si="160"/>
        <v>0.47294936264979875</v>
      </c>
      <c r="AC40" s="7">
        <f t="shared" ref="AC40:AK40" ca="1" si="161">(AC30-AC$35)/$D$36</f>
        <v>0.72664335983543793</v>
      </c>
      <c r="AD40" s="7">
        <f t="shared" ca="1" si="161"/>
        <v>-0.1865296462748591</v>
      </c>
      <c r="AE40" s="7">
        <f t="shared" ca="1" si="161"/>
        <v>-0.42845835912197977</v>
      </c>
      <c r="AF40" s="7">
        <f t="shared" ca="1" si="161"/>
        <v>-9.0322223185100275E-2</v>
      </c>
      <c r="AG40" s="7">
        <f t="shared" ca="1" si="161"/>
        <v>0.67113721843790786</v>
      </c>
      <c r="AH40" s="7">
        <f t="shared" ca="1" si="161"/>
        <v>0.6892631936918</v>
      </c>
      <c r="AI40" s="7">
        <f t="shared" ca="1" si="161"/>
        <v>-0.13953754429405324</v>
      </c>
      <c r="AJ40" s="7">
        <f t="shared" ca="1" si="161"/>
        <v>0.28407839057533485</v>
      </c>
      <c r="AK40" s="7">
        <f t="shared" ca="1" si="161"/>
        <v>-5.4629333718556758E-2</v>
      </c>
    </row>
    <row r="41" spans="1:37">
      <c r="A41" t="s">
        <v>2</v>
      </c>
      <c r="E41" s="7">
        <f t="shared" ref="E41:N41" si="162">(E31-E$35)/$D$36</f>
        <v>8.7865061970118785E-2</v>
      </c>
      <c r="F41" s="7">
        <f t="shared" si="162"/>
        <v>-0.15977275606767732</v>
      </c>
      <c r="G41" s="7">
        <f t="shared" si="162"/>
        <v>1.9762820212744889</v>
      </c>
      <c r="H41" s="7">
        <f t="shared" si="162"/>
        <v>-0.8335540352728259</v>
      </c>
      <c r="I41" s="7">
        <f t="shared" si="162"/>
        <v>-0.65876067375816305</v>
      </c>
      <c r="J41" s="7">
        <f t="shared" si="162"/>
        <v>-0.65876067375816305</v>
      </c>
      <c r="K41" s="7">
        <f t="shared" si="162"/>
        <v>-1.0891698815187998</v>
      </c>
      <c r="L41" s="7">
        <f t="shared" si="162"/>
        <v>-0.65876067375816305</v>
      </c>
      <c r="M41" s="7">
        <f t="shared" si="162"/>
        <v>1.9762820212744889</v>
      </c>
      <c r="N41" s="7">
        <f t="shared" si="162"/>
        <v>0.50582600834140179</v>
      </c>
      <c r="O41" s="7">
        <f t="shared" ref="O41:T41" si="163">(O31-O$35)/$D$36</f>
        <v>-6.5977455420419523E-2</v>
      </c>
      <c r="P41" s="7">
        <f t="shared" si="163"/>
        <v>-6.5977455420419523E-2</v>
      </c>
      <c r="Q41" s="7">
        <f t="shared" si="163"/>
        <v>2.2264410570721045E-2</v>
      </c>
      <c r="R41" s="7">
        <f t="shared" si="163"/>
        <v>-0.23937334061382237</v>
      </c>
      <c r="S41" s="7">
        <f t="shared" si="163"/>
        <v>0.40949070998484693</v>
      </c>
      <c r="T41" s="7">
        <f t="shared" si="163"/>
        <v>-0.91742036641225522</v>
      </c>
      <c r="V41" s="7">
        <f t="shared" ref="V41:AB41" ca="1" si="164">(V31-V$35)/$D$36</f>
        <v>-0.25007431642626005</v>
      </c>
      <c r="W41" s="7">
        <f t="shared" ca="1" si="164"/>
        <v>4.8988592638737366E-2</v>
      </c>
      <c r="X41" s="7">
        <f t="shared" ca="1" si="164"/>
        <v>0.58733036246820358</v>
      </c>
      <c r="Y41" s="7">
        <f t="shared" ca="1" si="164"/>
        <v>-0.27436004230798877</v>
      </c>
      <c r="Z41" s="7">
        <f t="shared" ca="1" si="164"/>
        <v>-0.20095343785739361</v>
      </c>
      <c r="AA41" s="7">
        <f t="shared" ca="1" si="164"/>
        <v>1.2436284354269171</v>
      </c>
      <c r="AB41" s="7">
        <f t="shared" ca="1" si="164"/>
        <v>-1.6842318349525862</v>
      </c>
      <c r="AC41" s="7">
        <f t="shared" ref="AC41:AK41" ca="1" si="165">(AC31-AC$35)/$D$36</f>
        <v>-7.3118173375512296E-2</v>
      </c>
      <c r="AD41" s="7">
        <f t="shared" ca="1" si="165"/>
        <v>-2.6836314969932194E-2</v>
      </c>
      <c r="AE41" s="7">
        <f t="shared" ca="1" si="165"/>
        <v>-5.5669196345968279E-2</v>
      </c>
      <c r="AF41" s="7">
        <f t="shared" ca="1" si="165"/>
        <v>0.81666712111022854</v>
      </c>
      <c r="AG41" s="7">
        <f t="shared" ca="1" si="165"/>
        <v>-0.51980834234186357</v>
      </c>
      <c r="AH41" s="7">
        <f t="shared" ca="1" si="165"/>
        <v>-0.15756924641396192</v>
      </c>
      <c r="AI41" s="7">
        <f t="shared" ca="1" si="165"/>
        <v>-0.6099774321162299</v>
      </c>
      <c r="AJ41" s="7">
        <f t="shared" ca="1" si="165"/>
        <v>0.86597042685239511</v>
      </c>
      <c r="AK41" s="7">
        <f t="shared" ca="1" si="165"/>
        <v>0.51682308919194797</v>
      </c>
    </row>
    <row r="42" spans="1:37">
      <c r="A42" t="s">
        <v>3</v>
      </c>
      <c r="E42" s="7">
        <f t="shared" ref="E42:N42" si="166">(E32-E$35)/$D$36</f>
        <v>-0.32159330166639344</v>
      </c>
      <c r="F42" s="7">
        <f t="shared" si="166"/>
        <v>-0.56923111970418949</v>
      </c>
      <c r="G42" s="7">
        <f t="shared" si="166"/>
        <v>-0.65876067375816305</v>
      </c>
      <c r="H42" s="7">
        <f t="shared" si="166"/>
        <v>-0.8335540352728259</v>
      </c>
      <c r="I42" s="7">
        <f t="shared" si="166"/>
        <v>-0.65876067375816305</v>
      </c>
      <c r="J42" s="7">
        <f t="shared" si="166"/>
        <v>-0.65876067375816305</v>
      </c>
      <c r="K42" s="7">
        <f t="shared" si="166"/>
        <v>8.7865061970118716E-2</v>
      </c>
      <c r="L42" s="7">
        <f t="shared" si="166"/>
        <v>-0.65876067375816305</v>
      </c>
      <c r="M42" s="7">
        <f t="shared" si="166"/>
        <v>-0.65876067375816305</v>
      </c>
      <c r="N42" s="7">
        <f t="shared" si="166"/>
        <v>1.0592553581994906</v>
      </c>
      <c r="O42" s="7">
        <f t="shared" ref="O42:T42" si="167">(O32-O$35)/$D$36</f>
        <v>1.7330855259660716</v>
      </c>
      <c r="P42" s="7">
        <f t="shared" si="167"/>
        <v>1.7330855259660716</v>
      </c>
      <c r="Q42" s="7">
        <f t="shared" si="167"/>
        <v>0.40949070998484693</v>
      </c>
      <c r="R42" s="7">
        <f t="shared" si="167"/>
        <v>-0.23937334061382237</v>
      </c>
      <c r="S42" s="7">
        <f t="shared" si="167"/>
        <v>2.2264410570721063E-2</v>
      </c>
      <c r="T42" s="7">
        <f t="shared" si="167"/>
        <v>1.5752261557478469</v>
      </c>
      <c r="V42" s="7">
        <f t="shared" ref="V42:AB42" ca="1" si="168">(V32-V$35)/$D$36</f>
        <v>0.71771685234655302</v>
      </c>
      <c r="W42" s="7">
        <f t="shared" ca="1" si="168"/>
        <v>-0.10394811561272682</v>
      </c>
      <c r="X42" s="7">
        <f t="shared" ca="1" si="168"/>
        <v>-2.0092594025509642</v>
      </c>
      <c r="Y42" s="7">
        <f t="shared" ca="1" si="168"/>
        <v>-0.98251131248822954</v>
      </c>
      <c r="Z42" s="7">
        <f t="shared" ca="1" si="168"/>
        <v>-0.24802434475220511</v>
      </c>
      <c r="AA42" s="7">
        <f t="shared" ca="1" si="168"/>
        <v>0.61190030017763242</v>
      </c>
      <c r="AB42" s="7">
        <f t="shared" ca="1" si="168"/>
        <v>0.80137844872121822</v>
      </c>
      <c r="AC42" s="7">
        <f t="shared" ref="AC42:AK42" ca="1" si="169">(AC32-AC$35)/$D$36</f>
        <v>-0.92056240560372771</v>
      </c>
      <c r="AD42" s="7">
        <f t="shared" ca="1" si="169"/>
        <v>4.3561120456739925E-2</v>
      </c>
      <c r="AE42" s="7">
        <f t="shared" ca="1" si="169"/>
        <v>0.78956178414550193</v>
      </c>
      <c r="AF42" s="7">
        <f t="shared" ca="1" si="169"/>
        <v>-0.48676907192848184</v>
      </c>
      <c r="AG42" s="7">
        <f t="shared" ca="1" si="169"/>
        <v>0.53750976400610939</v>
      </c>
      <c r="AH42" s="7">
        <f t="shared" ca="1" si="169"/>
        <v>-0.66151674676755545</v>
      </c>
      <c r="AI42" s="7">
        <f t="shared" ca="1" si="169"/>
        <v>0.16854684774674172</v>
      </c>
      <c r="AJ42" s="7">
        <f t="shared" ca="1" si="169"/>
        <v>-0.57502440871386495</v>
      </c>
      <c r="AK42" s="7">
        <f t="shared" ca="1" si="169"/>
        <v>-0.27945802748489512</v>
      </c>
    </row>
    <row r="43" spans="1:37">
      <c r="A43" s="3" t="s">
        <v>21</v>
      </c>
      <c r="C43" s="1">
        <f>D43-D44</f>
        <v>36.523468233818683</v>
      </c>
      <c r="D43" s="4">
        <f>SUM(E43:T43)</f>
        <v>23.554399094151258</v>
      </c>
      <c r="E43" s="6">
        <f>MAX(E39:E42)</f>
        <v>1.3228981212150746</v>
      </c>
      <c r="F43" s="6">
        <f t="shared" ref="F43" si="170">MAX(F39:F42)</f>
        <v>0.88877663183954425</v>
      </c>
      <c r="G43" s="6">
        <f t="shared" ref="G43" si="171">MAX(G39:G42)</f>
        <v>1.9762820212744889</v>
      </c>
      <c r="H43" s="6">
        <f t="shared" ref="H43" si="172">MAX(H39:H42)</f>
        <v>1.7330855259660713</v>
      </c>
      <c r="I43" s="6">
        <f t="shared" ref="I43" si="173">MAX(I39:I42)</f>
        <v>1.9762820212744889</v>
      </c>
      <c r="J43" s="6">
        <f t="shared" ref="J43" si="174">MAX(J39:J42)</f>
        <v>1.9762820212744889</v>
      </c>
      <c r="K43" s="6">
        <f t="shared" ref="K43" si="175">MAX(K39:K42)</f>
        <v>1.3228981212150741</v>
      </c>
      <c r="L43" s="6">
        <f t="shared" ref="L43" si="176">MAX(L39:L42)</f>
        <v>1.9762820212744889</v>
      </c>
      <c r="M43" s="6">
        <f t="shared" ref="M43" si="177">MAX(M39:M42)</f>
        <v>1.9762820212744889</v>
      </c>
      <c r="N43" s="6">
        <f t="shared" ref="N43" si="178">MAX(N39:N42)</f>
        <v>1.0592553581994906</v>
      </c>
      <c r="O43" s="6">
        <f t="shared" ref="O43" si="179">MAX(O39:O42)</f>
        <v>1.7330855259660716</v>
      </c>
      <c r="P43" s="6">
        <f t="shared" ref="P43" si="180">MAX(P39:P42)</f>
        <v>1.7330855259660716</v>
      </c>
      <c r="Q43" s="6">
        <f t="shared" ref="Q43" si="181">MAX(Q39:Q42)</f>
        <v>0.40949070998484693</v>
      </c>
      <c r="R43" s="6">
        <f t="shared" ref="R43" si="182">MAX(R39:R42)</f>
        <v>1.4856966016938735</v>
      </c>
      <c r="S43" s="6">
        <f t="shared" ref="S43" si="183">MAX(S39:S42)</f>
        <v>0.40949070998484693</v>
      </c>
      <c r="T43" s="6">
        <f t="shared" ref="T43:V43" si="184">MAX(T39:T42)</f>
        <v>1.5752261557478469</v>
      </c>
      <c r="V43" s="6">
        <f t="shared" ca="1" si="184"/>
        <v>0.71771685234655302</v>
      </c>
      <c r="W43" s="6">
        <f t="shared" ref="W43:AB43" ca="1" si="185">MAX(W39:W42)</f>
        <v>0.39554567215566594</v>
      </c>
      <c r="X43" s="6">
        <f t="shared" ca="1" si="185"/>
        <v>0.72381518548536006</v>
      </c>
      <c r="Y43" s="6">
        <f t="shared" ca="1" si="185"/>
        <v>0.80862241783064415</v>
      </c>
      <c r="Z43" s="6">
        <f t="shared" ca="1" si="185"/>
        <v>0.40961008145812461</v>
      </c>
      <c r="AA43" s="6">
        <f t="shared" ca="1" si="185"/>
        <v>1.2436284354269171</v>
      </c>
      <c r="AB43" s="6">
        <f t="shared" ca="1" si="185"/>
        <v>0.80137844872121822</v>
      </c>
      <c r="AC43" s="6">
        <f t="shared" ref="AC43:AK43" ca="1" si="186">MAX(AC39:AC42)</f>
        <v>0.72664335983543793</v>
      </c>
      <c r="AD43" s="6">
        <f t="shared" ca="1" si="186"/>
        <v>0.16980484078805136</v>
      </c>
      <c r="AE43" s="6">
        <f t="shared" ca="1" si="186"/>
        <v>0.78956178414550193</v>
      </c>
      <c r="AF43" s="6">
        <f t="shared" ca="1" si="186"/>
        <v>0.81666712111022854</v>
      </c>
      <c r="AG43" s="6">
        <f t="shared" ca="1" si="186"/>
        <v>0.67113721843790786</v>
      </c>
      <c r="AH43" s="6">
        <f t="shared" ca="1" si="186"/>
        <v>0.6892631936918</v>
      </c>
      <c r="AI43" s="6">
        <f t="shared" ca="1" si="186"/>
        <v>0.58096812866354142</v>
      </c>
      <c r="AJ43" s="6">
        <f t="shared" ca="1" si="186"/>
        <v>0.86597042685239511</v>
      </c>
      <c r="AK43" s="6">
        <f t="shared" ca="1" si="186"/>
        <v>0.51682308919194797</v>
      </c>
    </row>
    <row r="44" spans="1:37">
      <c r="A44" s="3" t="s">
        <v>26</v>
      </c>
      <c r="D44" s="4">
        <f>SUM(E44:T44)</f>
        <v>-12.969069139667425</v>
      </c>
      <c r="E44" s="7">
        <f>MIN(E39:E42)</f>
        <v>-1.0891698815187998</v>
      </c>
      <c r="F44" s="7">
        <f t="shared" ref="F44:N44" si="187">MIN(F39:F42)</f>
        <v>-0.56923111970418949</v>
      </c>
      <c r="G44" s="7">
        <f t="shared" si="187"/>
        <v>-0.65876067375816305</v>
      </c>
      <c r="H44" s="7">
        <f t="shared" si="187"/>
        <v>-0.8335540352728259</v>
      </c>
      <c r="I44" s="7">
        <f t="shared" si="187"/>
        <v>-0.65876067375816305</v>
      </c>
      <c r="J44" s="7">
        <f t="shared" si="187"/>
        <v>-0.65876067375816305</v>
      </c>
      <c r="K44" s="7">
        <f t="shared" si="187"/>
        <v>-1.0891698815187998</v>
      </c>
      <c r="L44" s="7">
        <f t="shared" si="187"/>
        <v>-0.65876067375816305</v>
      </c>
      <c r="M44" s="7">
        <f t="shared" si="187"/>
        <v>-0.65876067375816305</v>
      </c>
      <c r="N44" s="7">
        <f t="shared" si="187"/>
        <v>-1.1663289731966493</v>
      </c>
      <c r="O44" s="7">
        <f t="shared" ref="O44:T44" si="188">MIN(O39:O42)</f>
        <v>-0.83355403527282579</v>
      </c>
      <c r="P44" s="7">
        <f t="shared" si="188"/>
        <v>-0.83355403527282579</v>
      </c>
      <c r="Q44" s="7">
        <f t="shared" si="188"/>
        <v>-0.66816676112060647</v>
      </c>
      <c r="R44" s="7">
        <f t="shared" si="188"/>
        <v>-1.0069499204662287</v>
      </c>
      <c r="S44" s="7">
        <f t="shared" si="188"/>
        <v>-0.66816676112060636</v>
      </c>
      <c r="T44" s="7">
        <f t="shared" si="188"/>
        <v>-0.91742036641225522</v>
      </c>
      <c r="V44" s="7">
        <f t="shared" ref="V44:AB44" ca="1" si="189">MIN(V39:V42)</f>
        <v>-0.57126060143689084</v>
      </c>
      <c r="W44" s="7">
        <f t="shared" ca="1" si="189"/>
        <v>-0.34058614918167646</v>
      </c>
      <c r="X44" s="7">
        <f t="shared" ca="1" si="189"/>
        <v>-2.0092594025509642</v>
      </c>
      <c r="Y44" s="7">
        <f t="shared" ca="1" si="189"/>
        <v>-0.98251131248822954</v>
      </c>
      <c r="Z44" s="7">
        <f t="shared" ca="1" si="189"/>
        <v>-0.24802434475220511</v>
      </c>
      <c r="AA44" s="7">
        <f t="shared" ca="1" si="189"/>
        <v>-1.5452808974247527</v>
      </c>
      <c r="AB44" s="7">
        <f t="shared" ca="1" si="189"/>
        <v>-1.6842318349525862</v>
      </c>
      <c r="AC44" s="7">
        <f t="shared" ref="AC44:AK44" ca="1" si="190">MIN(AC39:AC42)</f>
        <v>-0.92056240560372771</v>
      </c>
      <c r="AD44" s="7">
        <f t="shared" ca="1" si="190"/>
        <v>-0.1865296462748591</v>
      </c>
      <c r="AE44" s="7">
        <f t="shared" ca="1" si="190"/>
        <v>-0.42845835912197977</v>
      </c>
      <c r="AF44" s="7">
        <f t="shared" ca="1" si="190"/>
        <v>-0.48676907192848184</v>
      </c>
      <c r="AG44" s="7">
        <f t="shared" ca="1" si="190"/>
        <v>-0.68883864010215379</v>
      </c>
      <c r="AH44" s="7">
        <f t="shared" ca="1" si="190"/>
        <v>-0.66151674676755545</v>
      </c>
      <c r="AI44" s="7">
        <f t="shared" ca="1" si="190"/>
        <v>-0.6099774321162299</v>
      </c>
      <c r="AJ44" s="7">
        <f t="shared" ca="1" si="190"/>
        <v>-0.57502440871386495</v>
      </c>
      <c r="AK44" s="7">
        <f t="shared" ca="1" si="190"/>
        <v>-0.27945802748489512</v>
      </c>
    </row>
    <row r="45" spans="1:37">
      <c r="D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37">
      <c r="A46" s="3" t="s">
        <v>25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37">
      <c r="A47" t="s">
        <v>0</v>
      </c>
      <c r="E47" s="7">
        <f>LN(E2+0.5)</f>
        <v>2.3513752571634776</v>
      </c>
      <c r="F47" s="7">
        <f t="shared" ref="F47:N47" si="191">LN(F2+0.5)</f>
        <v>0.91629073187415511</v>
      </c>
      <c r="G47" s="7">
        <f t="shared" si="191"/>
        <v>-0.69314718055994529</v>
      </c>
      <c r="H47" s="7">
        <f t="shared" si="191"/>
        <v>0.40546510810816438</v>
      </c>
      <c r="I47" s="7">
        <f t="shared" si="191"/>
        <v>2.6026896854443837</v>
      </c>
      <c r="J47" s="7">
        <f t="shared" si="191"/>
        <v>2.6026896854443837</v>
      </c>
      <c r="K47" s="7">
        <f t="shared" si="191"/>
        <v>2.3513752571634776</v>
      </c>
      <c r="L47" s="7">
        <f t="shared" si="191"/>
        <v>-0.69314718055994529</v>
      </c>
      <c r="M47" s="7">
        <f t="shared" si="191"/>
        <v>-0.69314718055994529</v>
      </c>
      <c r="N47" s="7">
        <f t="shared" si="191"/>
        <v>0.40546510810816438</v>
      </c>
      <c r="O47" s="7">
        <f t="shared" ref="O47:T47" si="192">LN(O2+0.5)</f>
        <v>-0.69314718055994529</v>
      </c>
      <c r="P47" s="7">
        <f t="shared" si="192"/>
        <v>-0.69314718055994529</v>
      </c>
      <c r="Q47" s="7">
        <f t="shared" si="192"/>
        <v>1.5040773967762742</v>
      </c>
      <c r="R47" s="7">
        <f t="shared" si="192"/>
        <v>-0.69314718055994529</v>
      </c>
      <c r="S47" s="7">
        <f t="shared" si="192"/>
        <v>0.40546510810816438</v>
      </c>
      <c r="T47" s="7">
        <f t="shared" si="192"/>
        <v>-0.69314718055994529</v>
      </c>
    </row>
    <row r="48" spans="1:37">
      <c r="A48" t="s">
        <v>1</v>
      </c>
      <c r="E48" s="7">
        <f t="shared" ref="E48:N48" si="193">LN(E3+0.5)</f>
        <v>-0.69314718055994529</v>
      </c>
      <c r="F48" s="7">
        <f t="shared" si="193"/>
        <v>2.1400661634962708</v>
      </c>
      <c r="G48" s="7">
        <f t="shared" si="193"/>
        <v>-0.69314718055994529</v>
      </c>
      <c r="H48" s="7">
        <f t="shared" si="193"/>
        <v>2.5257286443082556</v>
      </c>
      <c r="I48" s="7">
        <f t="shared" si="193"/>
        <v>-0.69314718055994529</v>
      </c>
      <c r="J48" s="7">
        <f t="shared" si="193"/>
        <v>-0.69314718055994529</v>
      </c>
      <c r="K48" s="7">
        <f t="shared" si="193"/>
        <v>0.40546510810816438</v>
      </c>
      <c r="L48" s="7">
        <f t="shared" si="193"/>
        <v>2.6026896854443837</v>
      </c>
      <c r="M48" s="7">
        <f t="shared" si="193"/>
        <v>-0.69314718055994529</v>
      </c>
      <c r="N48" s="7">
        <f t="shared" si="193"/>
        <v>-0.69314718055994529</v>
      </c>
      <c r="O48" s="7">
        <f t="shared" ref="O48:T48" si="194">LN(O3+0.5)</f>
        <v>-0.69314718055994529</v>
      </c>
      <c r="P48" s="7">
        <f t="shared" si="194"/>
        <v>-0.69314718055994529</v>
      </c>
      <c r="Q48" s="7">
        <f t="shared" si="194"/>
        <v>0.40546510810816438</v>
      </c>
      <c r="R48" s="7">
        <f t="shared" si="194"/>
        <v>2.4423470353692043</v>
      </c>
      <c r="S48" s="7">
        <f t="shared" si="194"/>
        <v>1.5040773967762742</v>
      </c>
      <c r="T48" s="7">
        <f t="shared" si="194"/>
        <v>0.91629073187415511</v>
      </c>
    </row>
    <row r="49" spans="1:20">
      <c r="A49" t="s">
        <v>2</v>
      </c>
      <c r="E49" s="7">
        <f t="shared" ref="E49:N49" si="195">LN(E4+0.5)</f>
        <v>0.91629073187415511</v>
      </c>
      <c r="F49" s="7">
        <f t="shared" si="195"/>
        <v>0.91629073187415511</v>
      </c>
      <c r="G49" s="7">
        <f t="shared" si="195"/>
        <v>2.6026896854443837</v>
      </c>
      <c r="H49" s="7">
        <f t="shared" si="195"/>
        <v>-0.69314718055994529</v>
      </c>
      <c r="I49" s="7">
        <f t="shared" si="195"/>
        <v>-0.69314718055994529</v>
      </c>
      <c r="J49" s="7">
        <f t="shared" si="195"/>
        <v>-0.69314718055994529</v>
      </c>
      <c r="K49" s="7">
        <f t="shared" si="195"/>
        <v>-0.69314718055994529</v>
      </c>
      <c r="L49" s="7">
        <f t="shared" si="195"/>
        <v>-0.69314718055994529</v>
      </c>
      <c r="M49" s="7">
        <f t="shared" si="195"/>
        <v>2.6026896854443837</v>
      </c>
      <c r="N49" s="7">
        <f t="shared" si="195"/>
        <v>1.5040773967762742</v>
      </c>
      <c r="O49" s="7">
        <f t="shared" ref="O49:T49" si="196">LN(O4+0.5)</f>
        <v>0.40546510810816438</v>
      </c>
      <c r="P49" s="7">
        <f t="shared" si="196"/>
        <v>0.40546510810816438</v>
      </c>
      <c r="Q49" s="7">
        <f t="shared" si="196"/>
        <v>1.2527629684953681</v>
      </c>
      <c r="R49" s="7">
        <f t="shared" si="196"/>
        <v>0.40546510810816438</v>
      </c>
      <c r="S49" s="7">
        <f t="shared" si="196"/>
        <v>1.7047480922384253</v>
      </c>
      <c r="T49" s="7">
        <f t="shared" si="196"/>
        <v>-0.69314718055994529</v>
      </c>
    </row>
    <row r="50" spans="1:20">
      <c r="A50" t="s">
        <v>3</v>
      </c>
      <c r="E50" s="7">
        <f t="shared" ref="E50:N50" si="197">LN(E5+0.5)</f>
        <v>0.40546510810816438</v>
      </c>
      <c r="F50" s="7">
        <f t="shared" si="197"/>
        <v>0.40546510810816438</v>
      </c>
      <c r="G50" s="7">
        <f t="shared" si="197"/>
        <v>-0.69314718055994529</v>
      </c>
      <c r="H50" s="7">
        <f t="shared" si="197"/>
        <v>-0.69314718055994529</v>
      </c>
      <c r="I50" s="7">
        <f t="shared" si="197"/>
        <v>-0.69314718055994529</v>
      </c>
      <c r="J50" s="7">
        <f t="shared" si="197"/>
        <v>-0.69314718055994529</v>
      </c>
      <c r="K50" s="7">
        <f t="shared" si="197"/>
        <v>0.91629073187415511</v>
      </c>
      <c r="L50" s="7">
        <f t="shared" si="197"/>
        <v>-0.69314718055994529</v>
      </c>
      <c r="M50" s="7">
        <f t="shared" si="197"/>
        <v>-0.69314718055994529</v>
      </c>
      <c r="N50" s="7">
        <f t="shared" si="197"/>
        <v>2.1400661634962708</v>
      </c>
      <c r="O50" s="7">
        <f t="shared" ref="O50:T50" si="198">LN(O5+0.5)</f>
        <v>2.5257286443082556</v>
      </c>
      <c r="P50" s="7">
        <f t="shared" si="198"/>
        <v>2.5257286443082556</v>
      </c>
      <c r="Q50" s="7">
        <f t="shared" si="198"/>
        <v>1.7047480922384253</v>
      </c>
      <c r="R50" s="7">
        <f t="shared" si="198"/>
        <v>0.40546510810816438</v>
      </c>
      <c r="S50" s="7">
        <f t="shared" si="198"/>
        <v>1.2527629684953681</v>
      </c>
      <c r="T50" s="7">
        <f t="shared" si="198"/>
        <v>2.4423470353692043</v>
      </c>
    </row>
    <row r="51" spans="1:20">
      <c r="A51" s="3" t="s">
        <v>23</v>
      </c>
      <c r="B51" s="4"/>
      <c r="C51" s="4"/>
      <c r="D51" s="4"/>
      <c r="E51" s="6">
        <f>AVERAGE(E47:E50)</f>
        <v>0.74499597914646287</v>
      </c>
      <c r="F51" s="6">
        <f t="shared" ref="F51:N51" si="199">AVERAGE(F47:F50)</f>
        <v>1.0945281838381864</v>
      </c>
      <c r="G51" s="6">
        <f t="shared" si="199"/>
        <v>0.13081203594113697</v>
      </c>
      <c r="H51" s="6">
        <f t="shared" si="199"/>
        <v>0.38622484782413236</v>
      </c>
      <c r="I51" s="6">
        <f t="shared" si="199"/>
        <v>0.13081203594113691</v>
      </c>
      <c r="J51" s="6">
        <f t="shared" si="199"/>
        <v>0.13081203594113691</v>
      </c>
      <c r="K51" s="6">
        <f t="shared" si="199"/>
        <v>0.74499597914646287</v>
      </c>
      <c r="L51" s="6">
        <f t="shared" si="199"/>
        <v>0.13081203594113691</v>
      </c>
      <c r="M51" s="6">
        <f t="shared" si="199"/>
        <v>0.13081203594113697</v>
      </c>
      <c r="N51" s="6">
        <f t="shared" si="199"/>
        <v>0.83911537195519104</v>
      </c>
      <c r="O51" s="6">
        <f t="shared" ref="O51:T51" si="200">AVERAGE(O47:O50)</f>
        <v>0.38622484782413236</v>
      </c>
      <c r="P51" s="6">
        <f t="shared" si="200"/>
        <v>0.38622484782413236</v>
      </c>
      <c r="Q51" s="6">
        <f t="shared" si="200"/>
        <v>1.2167633914045579</v>
      </c>
      <c r="R51" s="6">
        <f t="shared" si="200"/>
        <v>0.64003251775639702</v>
      </c>
      <c r="S51" s="6">
        <f t="shared" si="200"/>
        <v>1.2167633914045579</v>
      </c>
      <c r="T51" s="6">
        <f t="shared" si="200"/>
        <v>0.4930858515308672</v>
      </c>
    </row>
    <row r="52" spans="1:20" ht="19.5" customHeight="1">
      <c r="A52" s="3" t="s">
        <v>22</v>
      </c>
      <c r="D52" s="6">
        <f>STDEV(E47:T50)</f>
        <v>1.2630206566199929</v>
      </c>
      <c r="E52" s="6">
        <f>STDEV(E47:E50)</f>
        <v>1.2640323357352405</v>
      </c>
      <c r="F52" s="6">
        <f t="shared" ref="F52:N52" si="201">STDEV(F47:F50)</f>
        <v>0.73744938081816547</v>
      </c>
      <c r="G52" s="6">
        <f t="shared" si="201"/>
        <v>1.6479184330021646</v>
      </c>
      <c r="H52" s="6">
        <f t="shared" si="201"/>
        <v>1.5174468287336782</v>
      </c>
      <c r="I52" s="6">
        <f t="shared" si="201"/>
        <v>1.6479184330021646</v>
      </c>
      <c r="J52" s="6">
        <f t="shared" si="201"/>
        <v>1.6479184330021646</v>
      </c>
      <c r="K52" s="6">
        <f t="shared" si="201"/>
        <v>1.2640323357352405</v>
      </c>
      <c r="L52" s="6">
        <f t="shared" si="201"/>
        <v>1.6479184330021646</v>
      </c>
      <c r="M52" s="6">
        <f t="shared" si="201"/>
        <v>1.6479184330021646</v>
      </c>
      <c r="N52" s="6">
        <f t="shared" si="201"/>
        <v>1.2477350864186294</v>
      </c>
      <c r="O52" s="6">
        <f t="shared" ref="O52:T52" si="202">STDEV(O47:O50)</f>
        <v>1.5174468287336782</v>
      </c>
      <c r="P52" s="6">
        <f t="shared" si="202"/>
        <v>1.5174468287336782</v>
      </c>
      <c r="Q52" s="6">
        <f t="shared" si="202"/>
        <v>0.57159988335695411</v>
      </c>
      <c r="R52" s="6">
        <f t="shared" si="202"/>
        <v>1.3084022658365817</v>
      </c>
      <c r="S52" s="6">
        <f t="shared" si="202"/>
        <v>0.57159988335695411</v>
      </c>
      <c r="T52" s="6">
        <f t="shared" si="202"/>
        <v>1.5047723134981736</v>
      </c>
    </row>
    <row r="53" spans="1:20" ht="19.5" customHeight="1">
      <c r="A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3" t="s">
        <v>14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t="s">
        <v>0</v>
      </c>
      <c r="E55" s="7">
        <f>(E47-E$51)</f>
        <v>1.6063792780170147</v>
      </c>
      <c r="F55" s="7">
        <f t="shared" ref="F55:N55" si="203">(F47-F$51)</f>
        <v>-0.17823745196403129</v>
      </c>
      <c r="G55" s="7">
        <f t="shared" si="203"/>
        <v>-0.82395921650108228</v>
      </c>
      <c r="H55" s="7">
        <f t="shared" si="203"/>
        <v>1.9240260284032029E-2</v>
      </c>
      <c r="I55" s="7">
        <f t="shared" si="203"/>
        <v>2.4718776495032468</v>
      </c>
      <c r="J55" s="7">
        <f t="shared" si="203"/>
        <v>2.4718776495032468</v>
      </c>
      <c r="K55" s="7">
        <f t="shared" si="203"/>
        <v>1.6063792780170147</v>
      </c>
      <c r="L55" s="7">
        <f t="shared" si="203"/>
        <v>-0.82395921650108217</v>
      </c>
      <c r="M55" s="7">
        <f t="shared" si="203"/>
        <v>-0.82395921650108228</v>
      </c>
      <c r="N55" s="7">
        <f t="shared" si="203"/>
        <v>-0.43365026384702665</v>
      </c>
      <c r="O55" s="7">
        <f t="shared" ref="O55:T55" si="204">(O47-O$51)</f>
        <v>-1.0793720283840775</v>
      </c>
      <c r="P55" s="7">
        <f t="shared" si="204"/>
        <v>-1.0793720283840775</v>
      </c>
      <c r="Q55" s="7">
        <f t="shared" si="204"/>
        <v>0.28731400537171625</v>
      </c>
      <c r="R55" s="7">
        <f t="shared" si="204"/>
        <v>-1.3331796983163424</v>
      </c>
      <c r="S55" s="7">
        <f t="shared" si="204"/>
        <v>-0.81129828329639353</v>
      </c>
      <c r="T55" s="7">
        <f t="shared" si="204"/>
        <v>-1.1862330320908125</v>
      </c>
    </row>
    <row r="56" spans="1:20">
      <c r="A56" t="s">
        <v>1</v>
      </c>
      <c r="E56" s="7">
        <f t="shared" ref="E56:N56" si="205">(E48-E$51)</f>
        <v>-1.4381431597064083</v>
      </c>
      <c r="F56" s="7">
        <f t="shared" si="205"/>
        <v>1.0455379796580844</v>
      </c>
      <c r="G56" s="7">
        <f t="shared" si="205"/>
        <v>-0.82395921650108228</v>
      </c>
      <c r="H56" s="7">
        <f t="shared" si="205"/>
        <v>2.1395037964841235</v>
      </c>
      <c r="I56" s="7">
        <f t="shared" si="205"/>
        <v>-0.82395921650108217</v>
      </c>
      <c r="J56" s="7">
        <f t="shared" si="205"/>
        <v>-0.82395921650108217</v>
      </c>
      <c r="K56" s="7">
        <f t="shared" si="205"/>
        <v>-0.33953087103829849</v>
      </c>
      <c r="L56" s="7">
        <f t="shared" si="205"/>
        <v>2.4718776495032468</v>
      </c>
      <c r="M56" s="7">
        <f t="shared" si="205"/>
        <v>-0.82395921650108228</v>
      </c>
      <c r="N56" s="7">
        <f t="shared" si="205"/>
        <v>-1.5322625525151363</v>
      </c>
      <c r="O56" s="7">
        <f t="shared" ref="O56:T56" si="206">(O48-O$51)</f>
        <v>-1.0793720283840775</v>
      </c>
      <c r="P56" s="7">
        <f t="shared" si="206"/>
        <v>-1.0793720283840775</v>
      </c>
      <c r="Q56" s="7">
        <f t="shared" si="206"/>
        <v>-0.81129828329639353</v>
      </c>
      <c r="R56" s="7">
        <f t="shared" si="206"/>
        <v>1.8023145176128073</v>
      </c>
      <c r="S56" s="7">
        <f t="shared" si="206"/>
        <v>0.28731400537171625</v>
      </c>
      <c r="T56" s="7">
        <f t="shared" si="206"/>
        <v>0.4232048803432879</v>
      </c>
    </row>
    <row r="57" spans="1:20">
      <c r="A57" t="s">
        <v>2</v>
      </c>
      <c r="E57" s="7">
        <f t="shared" ref="E57:N57" si="207">(E49-E$51)</f>
        <v>0.17129475272769223</v>
      </c>
      <c r="F57" s="7">
        <f t="shared" si="207"/>
        <v>-0.17823745196403129</v>
      </c>
      <c r="G57" s="7">
        <f t="shared" si="207"/>
        <v>2.4718776495032468</v>
      </c>
      <c r="H57" s="7">
        <f t="shared" si="207"/>
        <v>-1.0793720283840775</v>
      </c>
      <c r="I57" s="7">
        <f t="shared" si="207"/>
        <v>-0.82395921650108217</v>
      </c>
      <c r="J57" s="7">
        <f t="shared" si="207"/>
        <v>-0.82395921650108217</v>
      </c>
      <c r="K57" s="7">
        <f t="shared" si="207"/>
        <v>-1.4381431597064083</v>
      </c>
      <c r="L57" s="7">
        <f t="shared" si="207"/>
        <v>-0.82395921650108217</v>
      </c>
      <c r="M57" s="7">
        <f t="shared" si="207"/>
        <v>2.4718776495032468</v>
      </c>
      <c r="N57" s="7">
        <f t="shared" si="207"/>
        <v>0.66496202482108313</v>
      </c>
      <c r="O57" s="7">
        <f t="shared" ref="O57:T57" si="208">(O49-O$51)</f>
        <v>1.9240260284032029E-2</v>
      </c>
      <c r="P57" s="7">
        <f t="shared" si="208"/>
        <v>1.9240260284032029E-2</v>
      </c>
      <c r="Q57" s="7">
        <f t="shared" si="208"/>
        <v>3.5999577090810142E-2</v>
      </c>
      <c r="R57" s="7">
        <f t="shared" si="208"/>
        <v>-0.23456740964823264</v>
      </c>
      <c r="S57" s="7">
        <f t="shared" si="208"/>
        <v>0.48798470083386736</v>
      </c>
      <c r="T57" s="7">
        <f t="shared" si="208"/>
        <v>-1.1862330320908125</v>
      </c>
    </row>
    <row r="58" spans="1:20">
      <c r="A58" t="s">
        <v>3</v>
      </c>
      <c r="E58" s="7">
        <f t="shared" ref="E58:N58" si="209">(E50-E$51)</f>
        <v>-0.33953087103829849</v>
      </c>
      <c r="F58" s="7">
        <f t="shared" si="209"/>
        <v>-0.68906307573002201</v>
      </c>
      <c r="G58" s="7">
        <f t="shared" si="209"/>
        <v>-0.82395921650108228</v>
      </c>
      <c r="H58" s="7">
        <f t="shared" si="209"/>
        <v>-1.0793720283840775</v>
      </c>
      <c r="I58" s="7">
        <f t="shared" si="209"/>
        <v>-0.82395921650108217</v>
      </c>
      <c r="J58" s="7">
        <f t="shared" si="209"/>
        <v>-0.82395921650108217</v>
      </c>
      <c r="K58" s="7">
        <f t="shared" si="209"/>
        <v>0.17129475272769223</v>
      </c>
      <c r="L58" s="7">
        <f t="shared" si="209"/>
        <v>-0.82395921650108217</v>
      </c>
      <c r="M58" s="7">
        <f t="shared" si="209"/>
        <v>-0.82395921650108228</v>
      </c>
      <c r="N58" s="7">
        <f t="shared" si="209"/>
        <v>1.3009507915410796</v>
      </c>
      <c r="O58" s="7">
        <f t="shared" ref="O58:T58" si="210">(O50-O$51)</f>
        <v>2.1395037964841235</v>
      </c>
      <c r="P58" s="7">
        <f t="shared" si="210"/>
        <v>2.1395037964841235</v>
      </c>
      <c r="Q58" s="7">
        <f t="shared" si="210"/>
        <v>0.48798470083386736</v>
      </c>
      <c r="R58" s="7">
        <f t="shared" si="210"/>
        <v>-0.23456740964823264</v>
      </c>
      <c r="S58" s="7">
        <f t="shared" si="210"/>
        <v>3.5999577090810142E-2</v>
      </c>
      <c r="T58" s="7">
        <f t="shared" si="210"/>
        <v>1.9492611838383371</v>
      </c>
    </row>
    <row r="59" spans="1:20">
      <c r="A59" s="3" t="s">
        <v>21</v>
      </c>
      <c r="C59" s="1">
        <f>D59-D60</f>
        <v>45.662225479636241</v>
      </c>
      <c r="D59" s="4">
        <f>SUM(E59:T59)</f>
        <v>29.064692067320681</v>
      </c>
      <c r="E59" s="6">
        <f>MAX(E55:E58)</f>
        <v>1.6063792780170147</v>
      </c>
      <c r="F59" s="6">
        <f t="shared" ref="F59:N59" si="211">MAX(F55:F58)</f>
        <v>1.0455379796580844</v>
      </c>
      <c r="G59" s="6">
        <f t="shared" si="211"/>
        <v>2.4718776495032468</v>
      </c>
      <c r="H59" s="6">
        <f t="shared" si="211"/>
        <v>2.1395037964841235</v>
      </c>
      <c r="I59" s="6">
        <f t="shared" si="211"/>
        <v>2.4718776495032468</v>
      </c>
      <c r="J59" s="6">
        <f t="shared" si="211"/>
        <v>2.4718776495032468</v>
      </c>
      <c r="K59" s="6">
        <f t="shared" si="211"/>
        <v>1.6063792780170147</v>
      </c>
      <c r="L59" s="6">
        <f t="shared" si="211"/>
        <v>2.4718776495032468</v>
      </c>
      <c r="M59" s="6">
        <f t="shared" si="211"/>
        <v>2.4718776495032468</v>
      </c>
      <c r="N59" s="6">
        <f t="shared" si="211"/>
        <v>1.3009507915410796</v>
      </c>
      <c r="O59" s="6">
        <f t="shared" ref="O59" si="212">MAX(O55:O58)</f>
        <v>2.1395037964841235</v>
      </c>
      <c r="P59" s="6">
        <f t="shared" ref="P59" si="213">MAX(P55:P58)</f>
        <v>2.1395037964841235</v>
      </c>
      <c r="Q59" s="6">
        <f t="shared" ref="Q59" si="214">MAX(Q55:Q58)</f>
        <v>0.48798470083386736</v>
      </c>
      <c r="R59" s="6">
        <f t="shared" ref="R59" si="215">MAX(R55:R58)</f>
        <v>1.8023145176128073</v>
      </c>
      <c r="S59" s="6">
        <f t="shared" ref="S59" si="216">MAX(S55:S58)</f>
        <v>0.48798470083386736</v>
      </c>
      <c r="T59" s="6">
        <f t="shared" ref="T59" si="217">MAX(T55:T58)</f>
        <v>1.9492611838383371</v>
      </c>
    </row>
    <row r="60" spans="1:20">
      <c r="A60" s="3" t="s">
        <v>26</v>
      </c>
      <c r="D60" s="4">
        <f>SUM(E60:T60)</f>
        <v>-16.59753341231556</v>
      </c>
      <c r="E60" s="7">
        <f>MIN(E55:E58)</f>
        <v>-1.4381431597064083</v>
      </c>
      <c r="F60" s="7">
        <f t="shared" ref="F60:N60" si="218">MIN(F55:F58)</f>
        <v>-0.68906307573002201</v>
      </c>
      <c r="G60" s="7">
        <f t="shared" si="218"/>
        <v>-0.82395921650108228</v>
      </c>
      <c r="H60" s="7">
        <f t="shared" si="218"/>
        <v>-1.0793720283840775</v>
      </c>
      <c r="I60" s="7">
        <f t="shared" si="218"/>
        <v>-0.82395921650108217</v>
      </c>
      <c r="J60" s="7">
        <f t="shared" si="218"/>
        <v>-0.82395921650108217</v>
      </c>
      <c r="K60" s="7">
        <f t="shared" si="218"/>
        <v>-1.4381431597064083</v>
      </c>
      <c r="L60" s="7">
        <f t="shared" si="218"/>
        <v>-0.82395921650108217</v>
      </c>
      <c r="M60" s="7">
        <f t="shared" si="218"/>
        <v>-0.82395921650108228</v>
      </c>
      <c r="N60" s="7">
        <f t="shared" si="218"/>
        <v>-1.5322625525151363</v>
      </c>
      <c r="O60" s="7">
        <f t="shared" ref="O60:T60" si="219">MIN(O55:O58)</f>
        <v>-1.0793720283840775</v>
      </c>
      <c r="P60" s="7">
        <f t="shared" si="219"/>
        <v>-1.0793720283840775</v>
      </c>
      <c r="Q60" s="7">
        <f t="shared" si="219"/>
        <v>-0.81129828329639353</v>
      </c>
      <c r="R60" s="7">
        <f t="shared" si="219"/>
        <v>-1.3331796983163424</v>
      </c>
      <c r="S60" s="7">
        <f t="shared" si="219"/>
        <v>-0.81129828329639353</v>
      </c>
      <c r="T60" s="7">
        <f t="shared" si="219"/>
        <v>-1.1862330320908125</v>
      </c>
    </row>
    <row r="61" spans="1:20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>
      <c r="E62" s="3" t="s">
        <v>0</v>
      </c>
      <c r="F62" s="3" t="s">
        <v>0</v>
      </c>
      <c r="G62" s="3" t="s">
        <v>2</v>
      </c>
      <c r="H62" s="3" t="s">
        <v>1</v>
      </c>
      <c r="I62" s="3" t="s">
        <v>3</v>
      </c>
      <c r="J62" s="3" t="s">
        <v>0</v>
      </c>
      <c r="K62" s="3" t="s">
        <v>0</v>
      </c>
      <c r="L62" s="3" t="s">
        <v>1</v>
      </c>
      <c r="M62" s="3" t="s">
        <v>0</v>
      </c>
      <c r="N62" s="3" t="s">
        <v>3</v>
      </c>
      <c r="O62" s="3" t="s">
        <v>3</v>
      </c>
      <c r="P62" s="3" t="s">
        <v>3</v>
      </c>
      <c r="Q62" s="3" t="s">
        <v>3</v>
      </c>
      <c r="R62" s="3" t="s">
        <v>1</v>
      </c>
      <c r="S62" s="3" t="s">
        <v>2</v>
      </c>
      <c r="T62" s="3" t="s">
        <v>3</v>
      </c>
    </row>
    <row r="63" spans="1:20">
      <c r="A63" s="3" t="s">
        <v>11</v>
      </c>
      <c r="C63" s="6"/>
      <c r="D63" s="4">
        <f>SUM(E63:T63)</f>
        <v>13.128825928386537</v>
      </c>
      <c r="E63" s="7">
        <f>VLOOKUP(E$62,$A$29:$T$32,COLUMN(E62),0)</f>
        <v>1.4262647547020981</v>
      </c>
      <c r="F63" s="7">
        <f t="shared" ref="F63:T63" si="220">VLOOKUP(F$62,$A$29:$T$32,COLUMN(F62),0)</f>
        <v>-0.5405683813627028</v>
      </c>
      <c r="G63" s="7">
        <f t="shared" si="220"/>
        <v>1.7813597135246595</v>
      </c>
      <c r="H63" s="7">
        <f t="shared" si="220"/>
        <v>1.6724253419714956</v>
      </c>
      <c r="I63" s="7">
        <f t="shared" si="220"/>
        <v>-2.4150374992788439</v>
      </c>
      <c r="J63" s="7">
        <f t="shared" si="220"/>
        <v>1.7813597135246595</v>
      </c>
      <c r="K63" s="7">
        <f t="shared" si="220"/>
        <v>1.4262647547020981</v>
      </c>
      <c r="L63" s="7">
        <f t="shared" si="220"/>
        <v>1.7813597135246595</v>
      </c>
      <c r="M63" s="7">
        <f t="shared" si="220"/>
        <v>-2.4150374992788439</v>
      </c>
      <c r="N63" s="7">
        <f t="shared" si="220"/>
        <v>1.1292830169449666</v>
      </c>
      <c r="O63" s="7">
        <f t="shared" si="220"/>
        <v>1.6724253419714956</v>
      </c>
      <c r="P63" s="7">
        <f t="shared" si="220"/>
        <v>1.6724253419714956</v>
      </c>
      <c r="Q63" s="7">
        <f t="shared" si="220"/>
        <v>0.52356195605701294</v>
      </c>
      <c r="R63" s="7">
        <f t="shared" si="220"/>
        <v>1.5545888516776374</v>
      </c>
      <c r="S63" s="7">
        <f t="shared" si="220"/>
        <v>0.52356195605701294</v>
      </c>
      <c r="T63" s="7">
        <f t="shared" si="220"/>
        <v>1.5545888516776374</v>
      </c>
    </row>
    <row r="64" spans="1:20">
      <c r="A64" s="3" t="s">
        <v>24</v>
      </c>
      <c r="C64" s="6"/>
      <c r="D64" s="4">
        <f t="shared" ref="D64:D67" si="221">SUM(E64:T64)</f>
        <v>17.235764316178731</v>
      </c>
      <c r="E64" s="7">
        <f>VLOOKUP(E$62,$A$39:$T$42,COLUMN(E63),0)</f>
        <v>1.3228981212150746</v>
      </c>
      <c r="F64" s="7">
        <f t="shared" ref="F64:T64" si="222">VLOOKUP(F$62,$A$39:$T$42,COLUMN(F63),0)</f>
        <v>-0.15977275606767732</v>
      </c>
      <c r="G64" s="7">
        <f t="shared" si="222"/>
        <v>1.9762820212744889</v>
      </c>
      <c r="H64" s="7">
        <f t="shared" si="222"/>
        <v>1.7330855259660713</v>
      </c>
      <c r="I64" s="7">
        <f t="shared" si="222"/>
        <v>-0.65876067375816305</v>
      </c>
      <c r="J64" s="7">
        <f t="shared" si="222"/>
        <v>1.9762820212744889</v>
      </c>
      <c r="K64" s="7">
        <f t="shared" si="222"/>
        <v>1.3228981212150741</v>
      </c>
      <c r="L64" s="7">
        <f t="shared" si="222"/>
        <v>1.9762820212744889</v>
      </c>
      <c r="M64" s="7">
        <f t="shared" si="222"/>
        <v>-0.65876067375816305</v>
      </c>
      <c r="N64" s="7">
        <f t="shared" si="222"/>
        <v>1.0592553581994906</v>
      </c>
      <c r="O64" s="7">
        <f t="shared" si="222"/>
        <v>1.7330855259660716</v>
      </c>
      <c r="P64" s="7">
        <f t="shared" si="222"/>
        <v>1.7330855259660716</v>
      </c>
      <c r="Q64" s="7">
        <f t="shared" si="222"/>
        <v>0.40949070998484693</v>
      </c>
      <c r="R64" s="7">
        <f t="shared" si="222"/>
        <v>1.4856966016938735</v>
      </c>
      <c r="S64" s="7">
        <f t="shared" si="222"/>
        <v>0.40949070998484693</v>
      </c>
      <c r="T64" s="7">
        <f t="shared" si="222"/>
        <v>1.5752261557478469</v>
      </c>
    </row>
    <row r="65" spans="1:20">
      <c r="A65" s="3" t="s">
        <v>14</v>
      </c>
      <c r="C65" s="6"/>
      <c r="D65" s="4">
        <f t="shared" si="221"/>
        <v>21.249242903689904</v>
      </c>
      <c r="E65" s="7">
        <f>VLOOKUP(E$62,$A$55:$T$58,COLUMN(E64),0)</f>
        <v>1.6063792780170147</v>
      </c>
      <c r="F65" s="7">
        <f t="shared" ref="F65:T65" si="223">VLOOKUP(F$62,$A$55:$T$58,COLUMN(F64),0)</f>
        <v>-0.17823745196403129</v>
      </c>
      <c r="G65" s="7">
        <f t="shared" si="223"/>
        <v>2.4718776495032468</v>
      </c>
      <c r="H65" s="7">
        <f t="shared" si="223"/>
        <v>2.1395037964841235</v>
      </c>
      <c r="I65" s="7">
        <f t="shared" si="223"/>
        <v>-0.82395921650108217</v>
      </c>
      <c r="J65" s="7">
        <f t="shared" si="223"/>
        <v>2.4718776495032468</v>
      </c>
      <c r="K65" s="7">
        <f t="shared" si="223"/>
        <v>1.6063792780170147</v>
      </c>
      <c r="L65" s="7">
        <f t="shared" si="223"/>
        <v>2.4718776495032468</v>
      </c>
      <c r="M65" s="7">
        <f t="shared" si="223"/>
        <v>-0.82395921650108228</v>
      </c>
      <c r="N65" s="7">
        <f t="shared" si="223"/>
        <v>1.3009507915410796</v>
      </c>
      <c r="O65" s="7">
        <f t="shared" si="223"/>
        <v>2.1395037964841235</v>
      </c>
      <c r="P65" s="7">
        <f t="shared" si="223"/>
        <v>2.1395037964841235</v>
      </c>
      <c r="Q65" s="7">
        <f t="shared" si="223"/>
        <v>0.48798470083386736</v>
      </c>
      <c r="R65" s="7">
        <f t="shared" si="223"/>
        <v>1.8023145176128073</v>
      </c>
      <c r="S65" s="7">
        <f t="shared" si="223"/>
        <v>0.48798470083386736</v>
      </c>
      <c r="T65" s="7">
        <f t="shared" si="223"/>
        <v>1.9492611838383371</v>
      </c>
    </row>
    <row r="66" spans="1:20">
      <c r="A66" s="3" t="s">
        <v>11</v>
      </c>
      <c r="D66" s="4">
        <f t="shared" ca="1" si="221"/>
        <v>-2.9513603824216936</v>
      </c>
      <c r="E66" s="7">
        <f ca="1">VLOOKUP(E$62,$A$29:$AL$32,COLUMN(V65),0)</f>
        <v>-1.1178364902938585</v>
      </c>
      <c r="F66" s="7">
        <f t="shared" ref="F66:T66" ca="1" si="224">VLOOKUP(F$62,$A$29:$AL$32,COLUMN(W65),0)</f>
        <v>0.56597939735358338</v>
      </c>
      <c r="G66" s="7">
        <f t="shared" ca="1" si="224"/>
        <v>0.25601397815602139</v>
      </c>
      <c r="H66" s="7">
        <f t="shared" ca="1" si="224"/>
        <v>0.34692247435423201</v>
      </c>
      <c r="I66" s="7">
        <f t="shared" ca="1" si="224"/>
        <v>-0.45768183668733747</v>
      </c>
      <c r="J66" s="7">
        <f t="shared" ca="1" si="224"/>
        <v>-3.2270689085459212</v>
      </c>
      <c r="K66" s="7">
        <f t="shared" ca="1" si="224"/>
        <v>0.10791533916688754</v>
      </c>
      <c r="L66" s="7">
        <f t="shared" ca="1" si="224"/>
        <v>0.8769891098946565</v>
      </c>
      <c r="M66" s="7">
        <f t="shared" ca="1" si="224"/>
        <v>0.25601397815602139</v>
      </c>
      <c r="N66" s="7">
        <f t="shared" ca="1" si="224"/>
        <v>1.0345986615239666</v>
      </c>
      <c r="O66" s="7">
        <f t="shared" ca="1" si="224"/>
        <v>-1.0140751852117229</v>
      </c>
      <c r="P66" s="7">
        <f t="shared" ca="1" si="224"/>
        <v>0.55190421214186058</v>
      </c>
      <c r="Q66" s="7">
        <f t="shared" ca="1" si="224"/>
        <v>-1.2602357724811206</v>
      </c>
      <c r="R66" s="7">
        <f t="shared" ca="1" si="224"/>
        <v>-0.38271977900611553</v>
      </c>
      <c r="S66" s="7">
        <f t="shared" ca="1" si="224"/>
        <v>1.0486738467356898</v>
      </c>
      <c r="T66" s="7">
        <f t="shared" ca="1" si="224"/>
        <v>-0.5367534076785363</v>
      </c>
    </row>
    <row r="67" spans="1:20">
      <c r="A67" s="3" t="s">
        <v>24</v>
      </c>
      <c r="D67" s="4">
        <f t="shared" ca="1" si="221"/>
        <v>0.9986719367096738</v>
      </c>
      <c r="E67" s="7">
        <f ca="1">VLOOKUP(E$62,$A$39:$AL$42,COLUMN(V63),0)</f>
        <v>-0.57126060143689084</v>
      </c>
      <c r="F67" s="7">
        <f t="shared" ref="F67:T67" ca="1" si="225">VLOOKUP(F$62,$A$39:$AL$42,COLUMN(W63),0)</f>
        <v>0.39554567215566594</v>
      </c>
      <c r="G67" s="7">
        <f t="shared" ca="1" si="225"/>
        <v>0.58733036246820358</v>
      </c>
      <c r="H67" s="7">
        <f t="shared" ca="1" si="225"/>
        <v>0.44824893696557411</v>
      </c>
      <c r="I67" s="7">
        <f t="shared" ca="1" si="225"/>
        <v>-0.24802434475220511</v>
      </c>
      <c r="J67" s="7">
        <f t="shared" ca="1" si="225"/>
        <v>-1.5452808974247527</v>
      </c>
      <c r="K67" s="7">
        <f t="shared" ca="1" si="225"/>
        <v>0.40990402358156908</v>
      </c>
      <c r="L67" s="7">
        <f t="shared" ca="1" si="225"/>
        <v>0.72664335983543793</v>
      </c>
      <c r="M67" s="7">
        <f t="shared" ca="1" si="225"/>
        <v>0.16980484078805136</v>
      </c>
      <c r="N67" s="7">
        <f t="shared" ca="1" si="225"/>
        <v>0.78956178414550193</v>
      </c>
      <c r="O67" s="7">
        <f t="shared" ca="1" si="225"/>
        <v>-0.48676907192848184</v>
      </c>
      <c r="P67" s="7">
        <f t="shared" ca="1" si="225"/>
        <v>0.53750976400610939</v>
      </c>
      <c r="Q67" s="7">
        <f t="shared" ca="1" si="225"/>
        <v>-0.66151674676755545</v>
      </c>
      <c r="R67" s="7">
        <f t="shared" ca="1" si="225"/>
        <v>-0.13953754429405324</v>
      </c>
      <c r="S67" s="7">
        <f t="shared" ca="1" si="225"/>
        <v>0.86597042685239511</v>
      </c>
      <c r="T67" s="7">
        <f t="shared" ca="1" si="225"/>
        <v>-0.27945802748489512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E26" sqref="E26"/>
    </sheetView>
  </sheetViews>
  <sheetFormatPr defaultRowHeight="15"/>
  <sheetData>
    <row r="1" spans="1:21" ht="21">
      <c r="A1" s="3" t="s">
        <v>19</v>
      </c>
      <c r="B1" t="s">
        <v>13</v>
      </c>
      <c r="C1" t="s">
        <v>20</v>
      </c>
      <c r="D1" s="3" t="s">
        <v>18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</row>
    <row r="2" spans="1:21">
      <c r="A2" t="s">
        <v>0</v>
      </c>
      <c r="B2">
        <f>C2/C$6</f>
        <v>0.1</v>
      </c>
      <c r="C2">
        <v>2</v>
      </c>
      <c r="E2">
        <v>83</v>
      </c>
      <c r="F2">
        <v>103</v>
      </c>
      <c r="G2">
        <v>121</v>
      </c>
      <c r="H2">
        <v>122</v>
      </c>
      <c r="I2">
        <v>81</v>
      </c>
      <c r="J2">
        <v>0</v>
      </c>
      <c r="K2">
        <v>0</v>
      </c>
      <c r="L2">
        <v>239</v>
      </c>
      <c r="M2">
        <v>16</v>
      </c>
      <c r="N2">
        <v>2</v>
      </c>
      <c r="O2">
        <v>9</v>
      </c>
      <c r="P2">
        <v>87</v>
      </c>
      <c r="Q2">
        <v>84</v>
      </c>
      <c r="R2">
        <v>111</v>
      </c>
      <c r="S2">
        <v>106</v>
      </c>
      <c r="T2">
        <v>92</v>
      </c>
      <c r="U2">
        <v>80</v>
      </c>
    </row>
    <row r="3" spans="1:21">
      <c r="A3" t="s">
        <v>3</v>
      </c>
      <c r="B3">
        <f t="shared" ref="B3:B5" si="0">C3/C$6</f>
        <v>0.4</v>
      </c>
      <c r="C3">
        <v>8</v>
      </c>
      <c r="E3">
        <v>30</v>
      </c>
      <c r="F3">
        <v>44</v>
      </c>
      <c r="G3">
        <v>36</v>
      </c>
      <c r="H3">
        <v>38</v>
      </c>
      <c r="I3">
        <v>40</v>
      </c>
      <c r="J3">
        <v>1</v>
      </c>
      <c r="K3">
        <v>9</v>
      </c>
      <c r="L3">
        <v>1</v>
      </c>
      <c r="M3">
        <v>24</v>
      </c>
      <c r="N3">
        <v>0</v>
      </c>
      <c r="O3">
        <v>7</v>
      </c>
      <c r="P3">
        <v>15</v>
      </c>
      <c r="Q3">
        <v>49</v>
      </c>
      <c r="R3">
        <v>39</v>
      </c>
      <c r="S3">
        <v>38</v>
      </c>
      <c r="T3">
        <v>30</v>
      </c>
      <c r="U3">
        <v>38</v>
      </c>
    </row>
    <row r="4" spans="1:21">
      <c r="A4" t="s">
        <v>2</v>
      </c>
      <c r="B4">
        <f t="shared" si="0"/>
        <v>0.4</v>
      </c>
      <c r="C4">
        <v>8</v>
      </c>
      <c r="E4">
        <v>49</v>
      </c>
      <c r="F4">
        <v>46</v>
      </c>
      <c r="G4">
        <v>38</v>
      </c>
      <c r="H4">
        <v>33</v>
      </c>
      <c r="I4">
        <v>81</v>
      </c>
      <c r="J4">
        <v>245</v>
      </c>
      <c r="K4">
        <v>0</v>
      </c>
      <c r="L4">
        <v>2</v>
      </c>
      <c r="M4">
        <v>1</v>
      </c>
      <c r="N4">
        <v>243</v>
      </c>
      <c r="O4">
        <v>2</v>
      </c>
      <c r="P4">
        <v>34</v>
      </c>
      <c r="Q4">
        <v>30</v>
      </c>
      <c r="R4">
        <v>33</v>
      </c>
      <c r="S4">
        <v>31</v>
      </c>
      <c r="T4">
        <v>40</v>
      </c>
      <c r="U4">
        <v>36</v>
      </c>
    </row>
    <row r="5" spans="1:21">
      <c r="A5" t="s">
        <v>1</v>
      </c>
      <c r="B5">
        <f t="shared" si="0"/>
        <v>0.1</v>
      </c>
      <c r="C5">
        <v>2</v>
      </c>
      <c r="E5">
        <v>84</v>
      </c>
      <c r="F5">
        <v>53</v>
      </c>
      <c r="G5">
        <v>51</v>
      </c>
      <c r="H5">
        <v>53</v>
      </c>
      <c r="I5">
        <v>44</v>
      </c>
      <c r="J5">
        <v>0</v>
      </c>
      <c r="K5">
        <v>237</v>
      </c>
      <c r="L5">
        <v>4</v>
      </c>
      <c r="M5">
        <v>205</v>
      </c>
      <c r="N5">
        <v>1</v>
      </c>
      <c r="O5">
        <v>228</v>
      </c>
      <c r="P5">
        <v>110</v>
      </c>
      <c r="Q5">
        <v>83</v>
      </c>
      <c r="R5">
        <v>63</v>
      </c>
      <c r="S5">
        <v>71</v>
      </c>
      <c r="T5">
        <v>84</v>
      </c>
      <c r="U5">
        <v>92</v>
      </c>
    </row>
    <row r="6" spans="1:21">
      <c r="A6" s="3" t="s">
        <v>10</v>
      </c>
      <c r="B6" s="3">
        <v>20</v>
      </c>
      <c r="C6" s="3">
        <v>20</v>
      </c>
      <c r="D6" s="3"/>
      <c r="E6" s="3">
        <f t="shared" ref="E6:U6" si="1">SUM(E2:E5)</f>
        <v>246</v>
      </c>
      <c r="F6" s="3">
        <f t="shared" si="1"/>
        <v>246</v>
      </c>
      <c r="G6" s="3">
        <f t="shared" si="1"/>
        <v>246</v>
      </c>
      <c r="H6" s="3">
        <f t="shared" si="1"/>
        <v>246</v>
      </c>
      <c r="I6" s="3">
        <f t="shared" si="1"/>
        <v>246</v>
      </c>
      <c r="J6" s="3">
        <f t="shared" si="1"/>
        <v>246</v>
      </c>
      <c r="K6" s="3">
        <f t="shared" si="1"/>
        <v>246</v>
      </c>
      <c r="L6" s="3">
        <f t="shared" si="1"/>
        <v>246</v>
      </c>
      <c r="M6" s="3">
        <f t="shared" si="1"/>
        <v>246</v>
      </c>
      <c r="N6" s="3">
        <f t="shared" si="1"/>
        <v>246</v>
      </c>
      <c r="O6" s="3">
        <f t="shared" si="1"/>
        <v>246</v>
      </c>
      <c r="P6" s="3">
        <f t="shared" si="1"/>
        <v>246</v>
      </c>
      <c r="Q6" s="3">
        <f t="shared" si="1"/>
        <v>246</v>
      </c>
      <c r="R6" s="3">
        <f t="shared" si="1"/>
        <v>246</v>
      </c>
      <c r="S6" s="3">
        <f t="shared" si="1"/>
        <v>246</v>
      </c>
      <c r="T6" s="3">
        <f t="shared" si="1"/>
        <v>246</v>
      </c>
      <c r="U6" s="3">
        <f t="shared" si="1"/>
        <v>246</v>
      </c>
    </row>
    <row r="7" spans="1:21">
      <c r="B7" s="1"/>
      <c r="C7" s="1"/>
      <c r="D7" s="1"/>
      <c r="E7" s="3" t="s">
        <v>0</v>
      </c>
      <c r="F7" s="3" t="s">
        <v>1</v>
      </c>
      <c r="G7" s="3" t="s">
        <v>2</v>
      </c>
      <c r="H7" s="3" t="s">
        <v>1</v>
      </c>
      <c r="I7" s="3" t="s">
        <v>0</v>
      </c>
      <c r="J7" s="3" t="s">
        <v>0</v>
      </c>
      <c r="K7" s="3" t="s">
        <v>0</v>
      </c>
      <c r="L7" s="3" t="s">
        <v>1</v>
      </c>
      <c r="M7" s="3" t="s">
        <v>2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1</v>
      </c>
      <c r="S7" s="3" t="s">
        <v>2</v>
      </c>
      <c r="T7" s="3" t="s">
        <v>3</v>
      </c>
    </row>
    <row r="8" spans="1:21">
      <c r="A8" s="3" t="s">
        <v>15</v>
      </c>
      <c r="B8" t="s">
        <v>12</v>
      </c>
      <c r="C8">
        <v>1</v>
      </c>
    </row>
    <row r="9" spans="1:21">
      <c r="A9" t="s">
        <v>0</v>
      </c>
      <c r="B9" s="1">
        <f>$C$8*B2</f>
        <v>0.1</v>
      </c>
      <c r="C9" s="1"/>
      <c r="D9" s="1"/>
      <c r="E9" s="1">
        <f>(E2+$B9)/(E$6+$B$13)</f>
        <v>0.33643724696356275</v>
      </c>
      <c r="F9" s="1">
        <f t="shared" ref="F9:T12" si="2">(F2+$B9)/(F$6+$B$13)</f>
        <v>0.41740890688259108</v>
      </c>
      <c r="G9" s="1">
        <f t="shared" si="2"/>
        <v>0.49028340080971655</v>
      </c>
      <c r="H9" s="1">
        <f t="shared" si="2"/>
        <v>0.49433198380566801</v>
      </c>
      <c r="I9" s="1">
        <f t="shared" si="2"/>
        <v>0.3283400809716599</v>
      </c>
      <c r="J9" s="1">
        <f t="shared" si="2"/>
        <v>4.0485829959514174E-4</v>
      </c>
      <c r="K9" s="1">
        <f t="shared" si="2"/>
        <v>4.0485829959514174E-4</v>
      </c>
      <c r="L9" s="1">
        <f t="shared" si="2"/>
        <v>0.96801619433198383</v>
      </c>
      <c r="M9" s="1">
        <f t="shared" si="2"/>
        <v>6.5182186234817821E-2</v>
      </c>
      <c r="N9" s="1">
        <f t="shared" si="2"/>
        <v>8.5020242914979755E-3</v>
      </c>
      <c r="O9" s="1">
        <f t="shared" si="2"/>
        <v>3.6842105263157891E-2</v>
      </c>
      <c r="P9" s="1">
        <f t="shared" si="2"/>
        <v>0.35263157894736841</v>
      </c>
      <c r="Q9" s="1">
        <f t="shared" si="2"/>
        <v>0.34048582995951415</v>
      </c>
      <c r="R9" s="1">
        <f t="shared" si="2"/>
        <v>0.44979757085020239</v>
      </c>
      <c r="S9" s="1">
        <f t="shared" si="2"/>
        <v>0.42955465587044533</v>
      </c>
      <c r="T9" s="1">
        <f t="shared" si="2"/>
        <v>0.37287449392712546</v>
      </c>
      <c r="U9" s="1">
        <f t="shared" ref="U9" si="3">(U2+$B9)/(U$6+$B$13)</f>
        <v>0.3242914979757085</v>
      </c>
    </row>
    <row r="10" spans="1:21">
      <c r="A10" t="s">
        <v>3</v>
      </c>
      <c r="B10" s="1">
        <f t="shared" ref="B10:B12" si="4">$C$8*B3</f>
        <v>0.4</v>
      </c>
      <c r="C10" s="1"/>
      <c r="D10" s="1"/>
      <c r="E10" s="1">
        <f t="shared" ref="E10:N12" si="5">(E3+$B10)/(E$6+$B$13)</f>
        <v>0.12307692307692307</v>
      </c>
      <c r="F10" s="1">
        <f t="shared" si="5"/>
        <v>0.1797570850202429</v>
      </c>
      <c r="G10" s="1">
        <f t="shared" si="5"/>
        <v>0.14736842105263157</v>
      </c>
      <c r="H10" s="1">
        <f t="shared" si="5"/>
        <v>0.15546558704453442</v>
      </c>
      <c r="I10" s="1">
        <f t="shared" si="5"/>
        <v>0.16356275303643725</v>
      </c>
      <c r="J10" s="1">
        <f t="shared" si="5"/>
        <v>5.6680161943319833E-3</v>
      </c>
      <c r="K10" s="1">
        <f t="shared" si="5"/>
        <v>3.8056680161943322E-2</v>
      </c>
      <c r="L10" s="1">
        <f t="shared" si="5"/>
        <v>5.6680161943319833E-3</v>
      </c>
      <c r="M10" s="1">
        <f t="shared" si="5"/>
        <v>9.8785425101214575E-2</v>
      </c>
      <c r="N10" s="1">
        <f t="shared" si="5"/>
        <v>1.6194331983805669E-3</v>
      </c>
      <c r="O10" s="1">
        <f t="shared" si="2"/>
        <v>2.9959514170040488E-2</v>
      </c>
      <c r="P10" s="1">
        <f t="shared" si="2"/>
        <v>6.2348178137651825E-2</v>
      </c>
      <c r="Q10" s="1">
        <f t="shared" si="2"/>
        <v>0.19999999999999998</v>
      </c>
      <c r="R10" s="1">
        <f t="shared" si="2"/>
        <v>0.15951417004048582</v>
      </c>
      <c r="S10" s="1">
        <f t="shared" si="2"/>
        <v>0.15546558704453442</v>
      </c>
      <c r="T10" s="1">
        <f t="shared" si="2"/>
        <v>0.12307692307692307</v>
      </c>
      <c r="U10" s="1">
        <f t="shared" ref="U10" si="6">(U3+$B10)/(U$6+$B$13)</f>
        <v>0.15546558704453442</v>
      </c>
    </row>
    <row r="11" spans="1:21">
      <c r="A11" t="s">
        <v>2</v>
      </c>
      <c r="B11" s="1">
        <f t="shared" si="4"/>
        <v>0.4</v>
      </c>
      <c r="C11" s="1"/>
      <c r="D11" s="1"/>
      <c r="E11" s="1">
        <f t="shared" si="5"/>
        <v>0.19999999999999998</v>
      </c>
      <c r="F11" s="1">
        <f t="shared" si="5"/>
        <v>0.18785425101214576</v>
      </c>
      <c r="G11" s="1">
        <f t="shared" si="5"/>
        <v>0.15546558704453442</v>
      </c>
      <c r="H11" s="1">
        <f t="shared" si="5"/>
        <v>0.13522267206477731</v>
      </c>
      <c r="I11" s="1">
        <f t="shared" si="5"/>
        <v>0.32955465587044536</v>
      </c>
      <c r="J11" s="1">
        <f t="shared" si="5"/>
        <v>0.99352226720647774</v>
      </c>
      <c r="K11" s="1">
        <f t="shared" si="5"/>
        <v>1.6194331983805669E-3</v>
      </c>
      <c r="L11" s="1">
        <f t="shared" si="5"/>
        <v>9.7165991902834013E-3</v>
      </c>
      <c r="M11" s="1">
        <f t="shared" si="5"/>
        <v>5.6680161943319833E-3</v>
      </c>
      <c r="N11" s="1">
        <f t="shared" si="5"/>
        <v>0.98542510121457494</v>
      </c>
      <c r="O11" s="1">
        <f t="shared" si="2"/>
        <v>9.7165991902834013E-3</v>
      </c>
      <c r="P11" s="1">
        <f t="shared" si="2"/>
        <v>0.13927125506072874</v>
      </c>
      <c r="Q11" s="1">
        <f t="shared" si="2"/>
        <v>0.12307692307692307</v>
      </c>
      <c r="R11" s="1">
        <f t="shared" si="2"/>
        <v>0.13522267206477731</v>
      </c>
      <c r="S11" s="1">
        <f t="shared" si="2"/>
        <v>0.12712550607287448</v>
      </c>
      <c r="T11" s="1">
        <f t="shared" si="2"/>
        <v>0.16356275303643725</v>
      </c>
      <c r="U11" s="1">
        <f t="shared" ref="U11" si="7">(U4+$B11)/(U$6+$B$13)</f>
        <v>0.14736842105263157</v>
      </c>
    </row>
    <row r="12" spans="1:21">
      <c r="A12" t="s">
        <v>1</v>
      </c>
      <c r="B12" s="1">
        <f t="shared" si="4"/>
        <v>0.1</v>
      </c>
      <c r="C12" s="1"/>
      <c r="D12" s="1"/>
      <c r="E12" s="1">
        <f t="shared" si="5"/>
        <v>0.34048582995951415</v>
      </c>
      <c r="F12" s="1">
        <f t="shared" si="5"/>
        <v>0.21497975708502026</v>
      </c>
      <c r="G12" s="1">
        <f t="shared" si="5"/>
        <v>0.20688259109311741</v>
      </c>
      <c r="H12" s="1">
        <f t="shared" si="5"/>
        <v>0.21497975708502026</v>
      </c>
      <c r="I12" s="1">
        <f t="shared" si="5"/>
        <v>0.1785425101214575</v>
      </c>
      <c r="J12" s="1">
        <f t="shared" si="5"/>
        <v>4.0485829959514174E-4</v>
      </c>
      <c r="K12" s="1">
        <f t="shared" si="5"/>
        <v>0.95991902834008092</v>
      </c>
      <c r="L12" s="1">
        <f t="shared" si="5"/>
        <v>1.659919028340081E-2</v>
      </c>
      <c r="M12" s="1">
        <f t="shared" si="5"/>
        <v>0.83036437246963557</v>
      </c>
      <c r="N12" s="1">
        <f t="shared" si="5"/>
        <v>4.4534412955465593E-3</v>
      </c>
      <c r="O12" s="1">
        <f t="shared" si="2"/>
        <v>0.92348178137651815</v>
      </c>
      <c r="P12" s="1">
        <f t="shared" si="2"/>
        <v>0.44574898785425099</v>
      </c>
      <c r="Q12" s="1">
        <f t="shared" si="2"/>
        <v>0.33643724696356275</v>
      </c>
      <c r="R12" s="1">
        <f t="shared" si="2"/>
        <v>0.25546558704453443</v>
      </c>
      <c r="S12" s="1">
        <f t="shared" si="2"/>
        <v>0.28785425101214573</v>
      </c>
      <c r="T12" s="1">
        <f t="shared" si="2"/>
        <v>0.34048582995951415</v>
      </c>
      <c r="U12" s="1">
        <f t="shared" ref="U12" si="8">(U5+$B12)/(U$6+$B$13)</f>
        <v>0.37287449392712546</v>
      </c>
    </row>
    <row r="13" spans="1:21">
      <c r="A13" s="3" t="s">
        <v>10</v>
      </c>
      <c r="B13" s="4">
        <f>SUM(B9:B12)</f>
        <v>1</v>
      </c>
      <c r="C13" s="4"/>
      <c r="D13" s="4"/>
      <c r="E13" s="4">
        <f t="shared" ref="E13:T13" si="9">SUM(E9:E12)</f>
        <v>1</v>
      </c>
      <c r="F13" s="4">
        <f t="shared" si="9"/>
        <v>1</v>
      </c>
      <c r="G13" s="4">
        <f t="shared" si="9"/>
        <v>1</v>
      </c>
      <c r="H13" s="4">
        <f t="shared" si="9"/>
        <v>1</v>
      </c>
      <c r="I13" s="4">
        <f t="shared" si="9"/>
        <v>1</v>
      </c>
      <c r="J13" s="4">
        <f t="shared" si="9"/>
        <v>1</v>
      </c>
      <c r="K13" s="4">
        <f t="shared" si="9"/>
        <v>1</v>
      </c>
      <c r="L13" s="4">
        <f t="shared" si="9"/>
        <v>1</v>
      </c>
      <c r="M13" s="4">
        <f t="shared" si="9"/>
        <v>1</v>
      </c>
      <c r="N13" s="4">
        <f t="shared" si="9"/>
        <v>1</v>
      </c>
      <c r="O13" s="4">
        <f t="shared" si="9"/>
        <v>0.99999999999999989</v>
      </c>
      <c r="P13" s="4">
        <f t="shared" si="9"/>
        <v>0.99999999999999989</v>
      </c>
      <c r="Q13" s="4">
        <f t="shared" si="9"/>
        <v>1</v>
      </c>
      <c r="R13" s="4">
        <f t="shared" si="9"/>
        <v>1</v>
      </c>
      <c r="S13" s="4">
        <f t="shared" si="9"/>
        <v>1</v>
      </c>
      <c r="T13" s="4">
        <f t="shared" si="9"/>
        <v>1</v>
      </c>
      <c r="U13" s="4">
        <f t="shared" ref="U13" si="10">SUM(U9:U12)</f>
        <v>1</v>
      </c>
    </row>
    <row r="14" spans="1:2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A15" s="3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A16" t="s">
        <v>0</v>
      </c>
      <c r="B16" s="4"/>
      <c r="C16" s="4"/>
      <c r="D16" s="4"/>
      <c r="E16" s="4">
        <f>E9/$B2</f>
        <v>3.3643724696356272</v>
      </c>
      <c r="F16" s="4">
        <f t="shared" ref="F16:T19" si="11">F9/$B2</f>
        <v>4.1740890688259107</v>
      </c>
      <c r="G16" s="4">
        <f t="shared" si="11"/>
        <v>4.9028340080971651</v>
      </c>
      <c r="H16" s="4">
        <f t="shared" si="11"/>
        <v>4.9433198380566798</v>
      </c>
      <c r="I16" s="4">
        <f t="shared" si="11"/>
        <v>3.283400809716599</v>
      </c>
      <c r="J16" s="4">
        <f t="shared" si="11"/>
        <v>4.048582995951417E-3</v>
      </c>
      <c r="K16" s="4">
        <f t="shared" si="11"/>
        <v>4.048582995951417E-3</v>
      </c>
      <c r="L16" s="4">
        <f t="shared" si="11"/>
        <v>9.6801619433198383</v>
      </c>
      <c r="M16" s="4">
        <f t="shared" si="11"/>
        <v>0.65182186234817818</v>
      </c>
      <c r="N16" s="4">
        <f t="shared" si="11"/>
        <v>8.5020242914979755E-2</v>
      </c>
      <c r="O16" s="4">
        <f t="shared" si="11"/>
        <v>0.36842105263157887</v>
      </c>
      <c r="P16" s="4">
        <f t="shared" si="11"/>
        <v>3.5263157894736841</v>
      </c>
      <c r="Q16" s="4">
        <f t="shared" si="11"/>
        <v>3.4048582995951415</v>
      </c>
      <c r="R16" s="4">
        <f t="shared" si="11"/>
        <v>4.4979757085020236</v>
      </c>
      <c r="S16" s="4">
        <f t="shared" si="11"/>
        <v>4.2955465587044532</v>
      </c>
      <c r="T16" s="4">
        <f t="shared" si="11"/>
        <v>3.7287449392712544</v>
      </c>
      <c r="U16" s="4">
        <f t="shared" ref="U16" si="12">U9/$B2</f>
        <v>3.2429149797570846</v>
      </c>
    </row>
    <row r="17" spans="1:21">
      <c r="A17" t="s">
        <v>3</v>
      </c>
      <c r="B17" s="4"/>
      <c r="C17" s="4"/>
      <c r="D17" s="4"/>
      <c r="E17" s="4">
        <f t="shared" ref="E17:N19" si="13">E10/$B3</f>
        <v>0.30769230769230765</v>
      </c>
      <c r="F17" s="4">
        <f t="shared" si="13"/>
        <v>0.44939271255060725</v>
      </c>
      <c r="G17" s="4">
        <f t="shared" si="13"/>
        <v>0.36842105263157887</v>
      </c>
      <c r="H17" s="4">
        <f t="shared" si="13"/>
        <v>0.38866396761133604</v>
      </c>
      <c r="I17" s="4">
        <f t="shared" si="13"/>
        <v>0.40890688259109309</v>
      </c>
      <c r="J17" s="4">
        <f t="shared" si="13"/>
        <v>1.4170040485829958E-2</v>
      </c>
      <c r="K17" s="4">
        <f t="shared" si="13"/>
        <v>9.5141700404858295E-2</v>
      </c>
      <c r="L17" s="4">
        <f t="shared" si="13"/>
        <v>1.4170040485829958E-2</v>
      </c>
      <c r="M17" s="4">
        <f t="shared" si="13"/>
        <v>0.24696356275303644</v>
      </c>
      <c r="N17" s="4">
        <f t="shared" si="13"/>
        <v>4.048582995951417E-3</v>
      </c>
      <c r="O17" s="4">
        <f t="shared" si="11"/>
        <v>7.4898785425101214E-2</v>
      </c>
      <c r="P17" s="4">
        <f t="shared" si="11"/>
        <v>0.15587044534412955</v>
      </c>
      <c r="Q17" s="4">
        <f t="shared" si="11"/>
        <v>0.49999999999999994</v>
      </c>
      <c r="R17" s="4">
        <f t="shared" si="11"/>
        <v>0.39878542510121451</v>
      </c>
      <c r="S17" s="4">
        <f t="shared" si="11"/>
        <v>0.38866396761133604</v>
      </c>
      <c r="T17" s="4">
        <f t="shared" si="11"/>
        <v>0.30769230769230765</v>
      </c>
      <c r="U17" s="4">
        <f t="shared" ref="U17" si="14">U10/$B3</f>
        <v>0.38866396761133604</v>
      </c>
    </row>
    <row r="18" spans="1:21">
      <c r="A18" t="s">
        <v>2</v>
      </c>
      <c r="B18" s="4"/>
      <c r="C18" s="4"/>
      <c r="D18" s="4"/>
      <c r="E18" s="4">
        <f t="shared" si="13"/>
        <v>0.49999999999999994</v>
      </c>
      <c r="F18" s="4">
        <f t="shared" si="13"/>
        <v>0.46963562753036436</v>
      </c>
      <c r="G18" s="4">
        <f t="shared" si="13"/>
        <v>0.38866396761133604</v>
      </c>
      <c r="H18" s="4">
        <f t="shared" si="13"/>
        <v>0.33805668016194323</v>
      </c>
      <c r="I18" s="4">
        <f t="shared" si="13"/>
        <v>0.82388663967611331</v>
      </c>
      <c r="J18" s="4">
        <f t="shared" si="13"/>
        <v>2.4838056680161942</v>
      </c>
      <c r="K18" s="4">
        <f t="shared" si="13"/>
        <v>4.048582995951417E-3</v>
      </c>
      <c r="L18" s="4">
        <f t="shared" si="13"/>
        <v>2.4291497975708502E-2</v>
      </c>
      <c r="M18" s="4">
        <f t="shared" si="13"/>
        <v>1.4170040485829958E-2</v>
      </c>
      <c r="N18" s="4">
        <f t="shared" si="13"/>
        <v>2.4635627530364372</v>
      </c>
      <c r="O18" s="4">
        <f t="shared" si="11"/>
        <v>2.4291497975708502E-2</v>
      </c>
      <c r="P18" s="4">
        <f t="shared" si="11"/>
        <v>0.34817813765182182</v>
      </c>
      <c r="Q18" s="4">
        <f t="shared" si="11"/>
        <v>0.30769230769230765</v>
      </c>
      <c r="R18" s="4">
        <f t="shared" si="11"/>
        <v>0.33805668016194323</v>
      </c>
      <c r="S18" s="4">
        <f t="shared" si="11"/>
        <v>0.31781376518218618</v>
      </c>
      <c r="T18" s="4">
        <f t="shared" si="11"/>
        <v>0.40890688259109309</v>
      </c>
      <c r="U18" s="4">
        <f t="shared" ref="U18" si="15">U11/$B4</f>
        <v>0.36842105263157887</v>
      </c>
    </row>
    <row r="19" spans="1:21">
      <c r="A19" t="s">
        <v>1</v>
      </c>
      <c r="B19" s="4"/>
      <c r="C19" s="4"/>
      <c r="D19" s="4"/>
      <c r="E19" s="4">
        <f t="shared" si="13"/>
        <v>3.4048582995951415</v>
      </c>
      <c r="F19" s="4">
        <f t="shared" si="13"/>
        <v>2.1497975708502026</v>
      </c>
      <c r="G19" s="4">
        <f t="shared" si="13"/>
        <v>2.068825910931174</v>
      </c>
      <c r="H19" s="4">
        <f t="shared" si="13"/>
        <v>2.1497975708502026</v>
      </c>
      <c r="I19" s="4">
        <f t="shared" si="13"/>
        <v>1.785425101214575</v>
      </c>
      <c r="J19" s="4">
        <f t="shared" si="13"/>
        <v>4.048582995951417E-3</v>
      </c>
      <c r="K19" s="4">
        <f t="shared" si="13"/>
        <v>9.5991902834008087</v>
      </c>
      <c r="L19" s="4">
        <f t="shared" si="13"/>
        <v>0.16599190283400808</v>
      </c>
      <c r="M19" s="4">
        <f t="shared" si="13"/>
        <v>8.3036437246963555</v>
      </c>
      <c r="N19" s="4">
        <f t="shared" si="13"/>
        <v>4.4534412955465591E-2</v>
      </c>
      <c r="O19" s="4">
        <f t="shared" si="11"/>
        <v>9.2348178137651811</v>
      </c>
      <c r="P19" s="4">
        <f t="shared" si="11"/>
        <v>4.4574898785425097</v>
      </c>
      <c r="Q19" s="4">
        <f t="shared" si="11"/>
        <v>3.3643724696356272</v>
      </c>
      <c r="R19" s="4">
        <f t="shared" si="11"/>
        <v>2.5546558704453441</v>
      </c>
      <c r="S19" s="4">
        <f t="shared" si="11"/>
        <v>2.878542510121457</v>
      </c>
      <c r="T19" s="4">
        <f t="shared" si="11"/>
        <v>3.4048582995951415</v>
      </c>
      <c r="U19" s="4">
        <f t="shared" ref="U19" si="16">U12/$B5</f>
        <v>3.7287449392712544</v>
      </c>
    </row>
    <row r="20" spans="1:21">
      <c r="A20" s="3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3" t="s">
        <v>16</v>
      </c>
    </row>
    <row r="22" spans="1:21">
      <c r="A22" t="s">
        <v>0</v>
      </c>
      <c r="B22" s="1">
        <f>B9*LOG(B9/$B9,2)</f>
        <v>0</v>
      </c>
      <c r="C22" s="1"/>
      <c r="D22" s="1"/>
      <c r="E22" s="1">
        <f>E9*LOG(E9/$B2,2)</f>
        <v>0.58887870795112918</v>
      </c>
      <c r="F22" s="1">
        <f t="shared" ref="F22:T25" si="17">F9*LOG(F9/$B2,2)</f>
        <v>0.86047234362053326</v>
      </c>
      <c r="G22" s="1">
        <f t="shared" si="17"/>
        <v>1.1245218124820999</v>
      </c>
      <c r="H22" s="1">
        <f t="shared" si="17"/>
        <v>1.1396726272893636</v>
      </c>
      <c r="I22" s="1">
        <f t="shared" si="17"/>
        <v>0.56316591000203831</v>
      </c>
      <c r="J22" s="1">
        <f t="shared" si="17"/>
        <v>-3.2179624419371167E-3</v>
      </c>
      <c r="K22" s="1">
        <f t="shared" si="17"/>
        <v>-3.2179624419371167E-3</v>
      </c>
      <c r="L22" s="1">
        <f t="shared" si="17"/>
        <v>3.1702832222091253</v>
      </c>
      <c r="M22" s="1">
        <f t="shared" si="17"/>
        <v>-4.0246763930639584E-2</v>
      </c>
      <c r="N22" s="1">
        <f t="shared" si="17"/>
        <v>-3.0233621856244647E-2</v>
      </c>
      <c r="O22" s="1">
        <f t="shared" si="17"/>
        <v>-5.3073727051062482E-2</v>
      </c>
      <c r="P22" s="1">
        <f t="shared" si="17"/>
        <v>0.64114122294710796</v>
      </c>
      <c r="Q22" s="1">
        <f t="shared" si="17"/>
        <v>0.60184096843800095</v>
      </c>
      <c r="R22" s="1">
        <f t="shared" si="17"/>
        <v>0.97573501674198537</v>
      </c>
      <c r="S22" s="1">
        <f t="shared" si="17"/>
        <v>0.90328544680130474</v>
      </c>
      <c r="T22" s="1">
        <f t="shared" si="17"/>
        <v>0.70797311557110587</v>
      </c>
      <c r="U22" s="1">
        <f t="shared" ref="U22" si="18">U9*LOG(U9/$B2,2)</f>
        <v>0.55041710601621452</v>
      </c>
    </row>
    <row r="23" spans="1:21">
      <c r="A23" t="s">
        <v>3</v>
      </c>
      <c r="B23" s="1">
        <f t="shared" ref="B23:B25" si="19">B10*LOG(B10/$B10,2)</f>
        <v>0</v>
      </c>
      <c r="C23" s="1"/>
      <c r="D23" s="1"/>
      <c r="E23" s="1">
        <f t="shared" ref="E23:N25" si="20">E10*LOG(E10/$B3,2)</f>
        <v>-0.20928488838659595</v>
      </c>
      <c r="F23" s="1">
        <f t="shared" si="20"/>
        <v>-0.20743093366969631</v>
      </c>
      <c r="G23" s="1">
        <f t="shared" si="20"/>
        <v>-0.21229490820424993</v>
      </c>
      <c r="H23" s="1">
        <f t="shared" si="20"/>
        <v>-0.21196251686299283</v>
      </c>
      <c r="I23" s="1">
        <f t="shared" si="20"/>
        <v>-0.21102142612489261</v>
      </c>
      <c r="J23" s="1">
        <f t="shared" si="20"/>
        <v>-3.4807357219991508E-2</v>
      </c>
      <c r="K23" s="1">
        <f t="shared" si="20"/>
        <v>-0.12915593834464043</v>
      </c>
      <c r="L23" s="1">
        <f t="shared" si="20"/>
        <v>-3.4807357219991508E-2</v>
      </c>
      <c r="M23" s="1">
        <f t="shared" si="20"/>
        <v>-0.19931242677786115</v>
      </c>
      <c r="N23" s="1">
        <f t="shared" si="20"/>
        <v>-1.2871849767748467E-2</v>
      </c>
      <c r="O23" s="1">
        <f t="shared" si="17"/>
        <v>-0.1120160429476615</v>
      </c>
      <c r="P23" s="1">
        <f t="shared" si="17"/>
        <v>-0.16719167060608323</v>
      </c>
      <c r="Q23" s="1">
        <f t="shared" si="17"/>
        <v>-0.20000000000000004</v>
      </c>
      <c r="R23" s="1">
        <f t="shared" si="17"/>
        <v>-0.21156610217755092</v>
      </c>
      <c r="S23" s="1">
        <f t="shared" si="17"/>
        <v>-0.21196251686299283</v>
      </c>
      <c r="T23" s="1">
        <f t="shared" si="17"/>
        <v>-0.20928488838659595</v>
      </c>
      <c r="U23" s="1">
        <f t="shared" ref="U23" si="21">U10*LOG(U10/$B3,2)</f>
        <v>-0.21196251686299283</v>
      </c>
    </row>
    <row r="24" spans="1:21">
      <c r="A24" t="s">
        <v>2</v>
      </c>
      <c r="B24" s="1">
        <f t="shared" si="19"/>
        <v>0</v>
      </c>
      <c r="C24" s="1"/>
      <c r="D24" s="1"/>
      <c r="E24" s="1">
        <f t="shared" si="20"/>
        <v>-0.20000000000000004</v>
      </c>
      <c r="F24" s="1">
        <f t="shared" si="20"/>
        <v>-0.20483368976360206</v>
      </c>
      <c r="G24" s="1">
        <f t="shared" si="20"/>
        <v>-0.21196251686299283</v>
      </c>
      <c r="H24" s="1">
        <f t="shared" si="20"/>
        <v>-0.21157790350726677</v>
      </c>
      <c r="I24" s="1">
        <f t="shared" si="20"/>
        <v>-9.2104675836924124E-2</v>
      </c>
      <c r="J24" s="1">
        <f t="shared" si="20"/>
        <v>1.3040499389878419</v>
      </c>
      <c r="K24" s="1">
        <f t="shared" si="20"/>
        <v>-1.2871849767748467E-2</v>
      </c>
      <c r="L24" s="1">
        <f t="shared" si="20"/>
        <v>-5.2114054065070657E-2</v>
      </c>
      <c r="M24" s="1">
        <f t="shared" si="20"/>
        <v>-3.4807357219991508E-2</v>
      </c>
      <c r="N24" s="1">
        <f t="shared" si="20"/>
        <v>1.2817879766105709</v>
      </c>
      <c r="O24" s="1">
        <f t="shared" si="17"/>
        <v>-5.2114054065070657E-2</v>
      </c>
      <c r="P24" s="1">
        <f t="shared" si="17"/>
        <v>-0.21198512228648078</v>
      </c>
      <c r="Q24" s="1">
        <f t="shared" si="17"/>
        <v>-0.20928488838659595</v>
      </c>
      <c r="R24" s="1">
        <f t="shared" si="17"/>
        <v>-0.21157790350726677</v>
      </c>
      <c r="S24" s="1">
        <f t="shared" si="17"/>
        <v>-0.21023335852859026</v>
      </c>
      <c r="T24" s="1">
        <f t="shared" si="17"/>
        <v>-0.21102142612489261</v>
      </c>
      <c r="U24" s="1">
        <f t="shared" ref="U24" si="22">U11*LOG(U11/$B4,2)</f>
        <v>-0.21229490820424993</v>
      </c>
    </row>
    <row r="25" spans="1:21">
      <c r="A25" t="s">
        <v>1</v>
      </c>
      <c r="B25" s="1">
        <f t="shared" si="19"/>
        <v>0</v>
      </c>
      <c r="C25" s="1"/>
      <c r="D25" s="1"/>
      <c r="E25" s="1">
        <f t="shared" si="20"/>
        <v>0.60184096843800095</v>
      </c>
      <c r="F25" s="1">
        <f t="shared" si="20"/>
        <v>0.23738082388888335</v>
      </c>
      <c r="G25" s="1">
        <f t="shared" si="20"/>
        <v>0.21698099571633775</v>
      </c>
      <c r="H25" s="1">
        <f t="shared" si="20"/>
        <v>0.23738082388888335</v>
      </c>
      <c r="I25" s="1">
        <f t="shared" si="20"/>
        <v>0.14930931893199342</v>
      </c>
      <c r="J25" s="1">
        <f t="shared" si="20"/>
        <v>-3.2179624419371167E-3</v>
      </c>
      <c r="K25" s="1">
        <f t="shared" si="20"/>
        <v>3.1321320038026594</v>
      </c>
      <c r="L25" s="1">
        <f t="shared" si="20"/>
        <v>-4.3005434941550749E-2</v>
      </c>
      <c r="M25" s="1">
        <f t="shared" si="20"/>
        <v>2.5357206727044543</v>
      </c>
      <c r="N25" s="1">
        <f t="shared" si="20"/>
        <v>-1.9991211231749472E-2</v>
      </c>
      <c r="O25" s="1">
        <f t="shared" si="17"/>
        <v>2.9616831833515525</v>
      </c>
      <c r="P25" s="1">
        <f t="shared" si="17"/>
        <v>0.96113801850187863</v>
      </c>
      <c r="Q25" s="1">
        <f t="shared" si="17"/>
        <v>0.58887870795112918</v>
      </c>
      <c r="R25" s="1">
        <f t="shared" si="17"/>
        <v>0.34567788498139956</v>
      </c>
      <c r="S25" s="1">
        <f t="shared" si="17"/>
        <v>0.43907517664886575</v>
      </c>
      <c r="T25" s="1">
        <f t="shared" si="17"/>
        <v>0.60184096843800095</v>
      </c>
      <c r="U25" s="1">
        <f t="shared" ref="U25" si="23">U12*LOG(U12/$B5,2)</f>
        <v>0.70797311557110587</v>
      </c>
    </row>
    <row r="26" spans="1:21">
      <c r="A26" s="3" t="s">
        <v>10</v>
      </c>
      <c r="B26" s="4">
        <f t="shared" ref="B26:E26" si="24">SUM(B22:B25)</f>
        <v>0</v>
      </c>
      <c r="C26" s="4"/>
      <c r="D26" s="1">
        <f>SUM(E26:U26)</f>
        <v>22.808316383597226</v>
      </c>
      <c r="E26" s="4">
        <f t="shared" si="24"/>
        <v>0.78143478800253408</v>
      </c>
      <c r="F26" s="4">
        <f t="shared" ref="F26:T26" si="25">SUM(F22:F25)</f>
        <v>0.68558854407611824</v>
      </c>
      <c r="G26" s="4">
        <f t="shared" si="25"/>
        <v>0.91724538313119497</v>
      </c>
      <c r="H26" s="4">
        <f t="shared" si="25"/>
        <v>0.95351303080798733</v>
      </c>
      <c r="I26" s="4">
        <f t="shared" si="25"/>
        <v>0.40934912697221504</v>
      </c>
      <c r="J26" s="8">
        <f t="shared" si="25"/>
        <v>1.2628066568839762</v>
      </c>
      <c r="K26" s="8">
        <f t="shared" si="25"/>
        <v>2.9868862532483336</v>
      </c>
      <c r="L26" s="8">
        <f t="shared" si="25"/>
        <v>3.0403563759825123</v>
      </c>
      <c r="M26" s="8">
        <f t="shared" si="25"/>
        <v>2.2613541247759619</v>
      </c>
      <c r="N26" s="8">
        <f t="shared" si="25"/>
        <v>1.2186912937548282</v>
      </c>
      <c r="O26" s="8">
        <f t="shared" si="25"/>
        <v>2.7444793592877579</v>
      </c>
      <c r="P26" s="4">
        <f t="shared" si="25"/>
        <v>1.2231024485564226</v>
      </c>
      <c r="Q26" s="4">
        <f t="shared" si="25"/>
        <v>0.78143478800253408</v>
      </c>
      <c r="R26" s="4">
        <f t="shared" si="25"/>
        <v>0.89826889603856719</v>
      </c>
      <c r="S26" s="4">
        <f t="shared" si="25"/>
        <v>0.92016474805858739</v>
      </c>
      <c r="T26" s="4">
        <f t="shared" si="25"/>
        <v>0.88950776949761823</v>
      </c>
      <c r="U26" s="4">
        <f t="shared" ref="U26" si="26">SUM(U22:U25)</f>
        <v>0.83413279652007766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A35" sqref="A35"/>
    </sheetView>
  </sheetViews>
  <sheetFormatPr defaultRowHeight="15"/>
  <cols>
    <col min="1" max="6" width="5.5703125" customWidth="1"/>
    <col min="7" max="7" width="7" customWidth="1"/>
    <col min="8" max="17" width="5.5703125" customWidth="1"/>
    <col min="18" max="18" width="6.7109375" customWidth="1"/>
  </cols>
  <sheetData>
    <row r="1" spans="1:19" ht="21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</row>
    <row r="2" spans="1:19" ht="18.75">
      <c r="A2" s="9" t="s">
        <v>0</v>
      </c>
      <c r="B2">
        <v>10</v>
      </c>
      <c r="C2">
        <v>2</v>
      </c>
      <c r="D2">
        <v>0</v>
      </c>
      <c r="E2">
        <v>1</v>
      </c>
      <c r="F2">
        <v>13</v>
      </c>
      <c r="G2">
        <v>13</v>
      </c>
      <c r="H2">
        <v>10</v>
      </c>
      <c r="I2">
        <v>0</v>
      </c>
      <c r="J2">
        <v>0</v>
      </c>
      <c r="K2">
        <v>1</v>
      </c>
      <c r="L2">
        <v>0</v>
      </c>
      <c r="M2">
        <v>0</v>
      </c>
      <c r="N2">
        <v>4</v>
      </c>
      <c r="O2">
        <v>0</v>
      </c>
      <c r="P2">
        <v>1</v>
      </c>
      <c r="Q2">
        <v>0</v>
      </c>
    </row>
    <row r="3" spans="1:19" ht="18.75">
      <c r="A3" s="9" t="s">
        <v>1</v>
      </c>
      <c r="B3">
        <v>0</v>
      </c>
      <c r="C3">
        <v>8</v>
      </c>
      <c r="D3">
        <v>0</v>
      </c>
      <c r="E3">
        <v>12</v>
      </c>
      <c r="F3">
        <v>0</v>
      </c>
      <c r="G3">
        <v>0</v>
      </c>
      <c r="H3">
        <v>1</v>
      </c>
      <c r="I3">
        <v>13</v>
      </c>
      <c r="J3">
        <v>0</v>
      </c>
      <c r="K3">
        <v>0</v>
      </c>
      <c r="L3">
        <v>0</v>
      </c>
      <c r="M3">
        <v>0</v>
      </c>
      <c r="N3">
        <v>1</v>
      </c>
      <c r="O3">
        <v>11</v>
      </c>
      <c r="P3">
        <v>4</v>
      </c>
      <c r="Q3">
        <v>2</v>
      </c>
    </row>
    <row r="4" spans="1:19" ht="18.75">
      <c r="A4" s="9" t="s">
        <v>2</v>
      </c>
      <c r="B4">
        <v>2</v>
      </c>
      <c r="C4">
        <v>2</v>
      </c>
      <c r="D4">
        <v>13</v>
      </c>
      <c r="E4">
        <v>0</v>
      </c>
      <c r="F4">
        <v>0</v>
      </c>
      <c r="G4">
        <v>0</v>
      </c>
      <c r="H4">
        <v>0</v>
      </c>
      <c r="I4">
        <v>0</v>
      </c>
      <c r="J4">
        <v>13</v>
      </c>
      <c r="K4">
        <v>4</v>
      </c>
      <c r="L4">
        <v>1</v>
      </c>
      <c r="M4">
        <v>1</v>
      </c>
      <c r="N4">
        <v>3</v>
      </c>
      <c r="O4">
        <v>1</v>
      </c>
      <c r="P4">
        <v>5</v>
      </c>
      <c r="Q4">
        <v>0</v>
      </c>
    </row>
    <row r="5" spans="1:19" ht="18.75">
      <c r="A5" s="9" t="s">
        <v>3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  <c r="K5">
        <v>8</v>
      </c>
      <c r="L5">
        <v>12</v>
      </c>
      <c r="M5">
        <v>12</v>
      </c>
      <c r="N5">
        <v>5</v>
      </c>
      <c r="O5">
        <v>1</v>
      </c>
      <c r="P5">
        <v>3</v>
      </c>
      <c r="Q5">
        <v>11</v>
      </c>
    </row>
    <row r="7" spans="1:19" ht="21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</row>
    <row r="8" spans="1:19">
      <c r="A8" s="3" t="s">
        <v>0</v>
      </c>
      <c r="B8">
        <v>83</v>
      </c>
      <c r="C8">
        <v>103</v>
      </c>
      <c r="D8">
        <v>121</v>
      </c>
      <c r="E8">
        <v>122</v>
      </c>
      <c r="F8">
        <v>81</v>
      </c>
      <c r="G8">
        <v>0</v>
      </c>
      <c r="H8">
        <v>0</v>
      </c>
      <c r="I8">
        <v>239</v>
      </c>
      <c r="J8">
        <v>16</v>
      </c>
      <c r="K8">
        <v>2</v>
      </c>
      <c r="L8">
        <v>9</v>
      </c>
      <c r="M8">
        <v>87</v>
      </c>
      <c r="N8">
        <v>84</v>
      </c>
      <c r="O8">
        <v>111</v>
      </c>
      <c r="P8">
        <v>106</v>
      </c>
      <c r="Q8">
        <v>92</v>
      </c>
      <c r="R8">
        <v>80</v>
      </c>
      <c r="S8">
        <v>0.2</v>
      </c>
    </row>
    <row r="9" spans="1:19">
      <c r="A9" s="3" t="s">
        <v>3</v>
      </c>
      <c r="B9">
        <v>30</v>
      </c>
      <c r="C9">
        <v>44</v>
      </c>
      <c r="D9">
        <v>36</v>
      </c>
      <c r="E9">
        <v>38</v>
      </c>
      <c r="F9">
        <v>40</v>
      </c>
      <c r="G9">
        <v>1</v>
      </c>
      <c r="H9">
        <v>9</v>
      </c>
      <c r="I9">
        <v>1</v>
      </c>
      <c r="J9">
        <v>24</v>
      </c>
      <c r="K9">
        <v>0</v>
      </c>
      <c r="L9">
        <v>7</v>
      </c>
      <c r="M9">
        <v>15</v>
      </c>
      <c r="N9">
        <v>49</v>
      </c>
      <c r="O9">
        <v>39</v>
      </c>
      <c r="P9">
        <v>38</v>
      </c>
      <c r="Q9">
        <v>30</v>
      </c>
      <c r="R9">
        <v>38</v>
      </c>
      <c r="S9">
        <v>0.3</v>
      </c>
    </row>
    <row r="10" spans="1:19">
      <c r="A10" s="3" t="s">
        <v>2</v>
      </c>
      <c r="B10">
        <v>49</v>
      </c>
      <c r="C10">
        <v>46</v>
      </c>
      <c r="D10">
        <v>38</v>
      </c>
      <c r="E10">
        <v>33</v>
      </c>
      <c r="F10">
        <v>81</v>
      </c>
      <c r="G10">
        <v>245</v>
      </c>
      <c r="H10">
        <v>0</v>
      </c>
      <c r="I10">
        <v>2</v>
      </c>
      <c r="J10">
        <v>1</v>
      </c>
      <c r="K10">
        <v>243</v>
      </c>
      <c r="L10">
        <v>2</v>
      </c>
      <c r="M10">
        <v>34</v>
      </c>
      <c r="N10">
        <v>30</v>
      </c>
      <c r="O10">
        <v>33</v>
      </c>
      <c r="P10">
        <v>31</v>
      </c>
      <c r="Q10">
        <v>40</v>
      </c>
      <c r="R10">
        <v>36</v>
      </c>
      <c r="S10">
        <v>0.3</v>
      </c>
    </row>
    <row r="11" spans="1:19">
      <c r="A11" s="3" t="s">
        <v>1</v>
      </c>
      <c r="B11">
        <v>84</v>
      </c>
      <c r="C11">
        <v>53</v>
      </c>
      <c r="D11">
        <v>51</v>
      </c>
      <c r="E11">
        <v>53</v>
      </c>
      <c r="F11">
        <v>44</v>
      </c>
      <c r="G11">
        <v>0</v>
      </c>
      <c r="H11">
        <v>237</v>
      </c>
      <c r="I11">
        <v>4</v>
      </c>
      <c r="J11">
        <v>205</v>
      </c>
      <c r="K11">
        <v>1</v>
      </c>
      <c r="L11">
        <v>228</v>
      </c>
      <c r="M11">
        <v>110</v>
      </c>
      <c r="N11">
        <v>83</v>
      </c>
      <c r="O11">
        <v>63</v>
      </c>
      <c r="P11">
        <v>71</v>
      </c>
      <c r="Q11">
        <v>84</v>
      </c>
      <c r="R11">
        <v>92</v>
      </c>
      <c r="S11">
        <v>0.2</v>
      </c>
    </row>
    <row r="12" spans="1:19">
      <c r="B12">
        <f>SUM(B8:B11)</f>
        <v>246</v>
      </c>
      <c r="C12">
        <f t="shared" ref="C12:R12" si="0">SUM(C8:C11)</f>
        <v>246</v>
      </c>
      <c r="D12">
        <f t="shared" si="0"/>
        <v>246</v>
      </c>
      <c r="E12">
        <f t="shared" si="0"/>
        <v>246</v>
      </c>
      <c r="F12">
        <f t="shared" si="0"/>
        <v>246</v>
      </c>
      <c r="G12">
        <f t="shared" si="0"/>
        <v>246</v>
      </c>
      <c r="H12">
        <f t="shared" si="0"/>
        <v>246</v>
      </c>
      <c r="I12">
        <f t="shared" si="0"/>
        <v>246</v>
      </c>
      <c r="J12">
        <f t="shared" si="0"/>
        <v>246</v>
      </c>
      <c r="K12">
        <f t="shared" si="0"/>
        <v>246</v>
      </c>
      <c r="L12">
        <f t="shared" si="0"/>
        <v>246</v>
      </c>
      <c r="M12">
        <f t="shared" si="0"/>
        <v>246</v>
      </c>
      <c r="N12">
        <f t="shared" si="0"/>
        <v>246</v>
      </c>
      <c r="O12">
        <f t="shared" si="0"/>
        <v>246</v>
      </c>
      <c r="P12">
        <f t="shared" si="0"/>
        <v>246</v>
      </c>
      <c r="Q12">
        <f t="shared" si="0"/>
        <v>246</v>
      </c>
      <c r="R12">
        <f t="shared" si="0"/>
        <v>246</v>
      </c>
    </row>
    <row r="14" spans="1:19">
      <c r="B14">
        <f>((B8+0.5)/(B$12+2))*LOG(((B8+0.5)/(B$12+0.5))/$S8)</f>
        <v>7.7048802190451862E-2</v>
      </c>
      <c r="C14">
        <f t="shared" ref="C14:R14" si="1">((C8+0.5)/(C$12+2))*LOG(((C8+0.5)/(C$12+0.5))/$S8)</f>
        <v>0.13442205668699847</v>
      </c>
      <c r="D14">
        <f t="shared" si="1"/>
        <v>0.1919157946646684</v>
      </c>
      <c r="E14">
        <f t="shared" si="1"/>
        <v>0.195253722799826</v>
      </c>
      <c r="F14">
        <f t="shared" si="1"/>
        <v>7.1743230609733241E-2</v>
      </c>
      <c r="G14">
        <f t="shared" si="1"/>
        <v>-4.0199131349621196E-3</v>
      </c>
      <c r="H14">
        <f t="shared" si="1"/>
        <v>-4.0199131349621196E-3</v>
      </c>
      <c r="I14">
        <f t="shared" si="1"/>
        <v>0.66293078360632174</v>
      </c>
      <c r="J14">
        <f t="shared" si="1"/>
        <v>-3.1626972131229204E-2</v>
      </c>
      <c r="K14">
        <f t="shared" si="1"/>
        <v>-1.3053497082713634E-2</v>
      </c>
      <c r="L14">
        <f t="shared" si="1"/>
        <v>-2.7393836624554965E-2</v>
      </c>
      <c r="M14">
        <f t="shared" si="1"/>
        <v>8.7909674204414437E-2</v>
      </c>
      <c r="N14">
        <f t="shared" si="1"/>
        <v>7.9733174303722038E-2</v>
      </c>
      <c r="O14">
        <f t="shared" si="1"/>
        <v>0.15934966215292282</v>
      </c>
      <c r="P14">
        <f t="shared" si="1"/>
        <v>0.14364732389107487</v>
      </c>
      <c r="Q14">
        <f t="shared" si="1"/>
        <v>0.10193455744039007</v>
      </c>
      <c r="R14">
        <f t="shared" si="1"/>
        <v>6.9122545837888696E-2</v>
      </c>
    </row>
    <row r="15" spans="1:19">
      <c r="B15">
        <f t="shared" ref="B15:R15" si="2">((B9+0.5)/(B$12+2))*LOG(((B9+0.5)/(B$12+0.5))/$S9)</f>
        <v>-4.7304311851116228E-2</v>
      </c>
      <c r="C15">
        <f t="shared" si="2"/>
        <v>-3.9579550190173764E-2</v>
      </c>
      <c r="D15">
        <f t="shared" si="2"/>
        <v>-4.5131265953588441E-2</v>
      </c>
      <c r="E15">
        <f t="shared" si="2"/>
        <v>-4.4007587821531469E-2</v>
      </c>
      <c r="F15">
        <f t="shared" si="2"/>
        <v>-4.2701886218906561E-2</v>
      </c>
      <c r="G15">
        <f t="shared" si="2"/>
        <v>-1.0238993463370342E-2</v>
      </c>
      <c r="H15">
        <f t="shared" si="2"/>
        <v>-3.4139267919026627E-2</v>
      </c>
      <c r="I15">
        <f t="shared" si="2"/>
        <v>-1.0238993463370342E-2</v>
      </c>
      <c r="J15">
        <f t="shared" si="2"/>
        <v>-4.7396839928327737E-2</v>
      </c>
      <c r="K15">
        <f t="shared" si="2"/>
        <v>-4.3749358346711542E-3</v>
      </c>
      <c r="L15">
        <f t="shared" si="2"/>
        <v>-3.0056761540560823E-2</v>
      </c>
      <c r="M15">
        <f t="shared" si="2"/>
        <v>-4.2412905010163739E-2</v>
      </c>
      <c r="N15">
        <f t="shared" si="2"/>
        <v>-3.4796300323659095E-2</v>
      </c>
      <c r="O15">
        <f t="shared" si="2"/>
        <v>-4.3376906318164578E-2</v>
      </c>
      <c r="P15">
        <f t="shared" si="2"/>
        <v>-4.4007587821531469E-2</v>
      </c>
      <c r="Q15">
        <f t="shared" si="2"/>
        <v>-4.7304311851116228E-2</v>
      </c>
      <c r="R15">
        <f t="shared" si="2"/>
        <v>-4.4007587821531469E-2</v>
      </c>
    </row>
    <row r="16" spans="1:19">
      <c r="B16">
        <f t="shared" ref="B16:R16" si="3">((B10+0.5)/(B$12+2))*LOG(((B10+0.5)/(B$12+0.5))/$S10)</f>
        <v>-3.4796300323659095E-2</v>
      </c>
      <c r="C16">
        <f t="shared" si="3"/>
        <v>-3.7778479770554485E-2</v>
      </c>
      <c r="D16">
        <f t="shared" si="3"/>
        <v>-4.4007587821531469E-2</v>
      </c>
      <c r="E16">
        <f t="shared" si="3"/>
        <v>-4.6453338461363743E-2</v>
      </c>
      <c r="F16">
        <f t="shared" si="3"/>
        <v>1.3874530557160593E-2</v>
      </c>
      <c r="G16">
        <f t="shared" si="3"/>
        <v>0.51586015967722443</v>
      </c>
      <c r="H16">
        <f t="shared" si="3"/>
        <v>-4.3749358346711542E-3</v>
      </c>
      <c r="I16">
        <f t="shared" si="3"/>
        <v>-1.4828610581258806E-2</v>
      </c>
      <c r="J16">
        <f t="shared" si="3"/>
        <v>-1.0238993463370342E-2</v>
      </c>
      <c r="K16">
        <f t="shared" si="3"/>
        <v>0.50816956325612961</v>
      </c>
      <c r="L16">
        <f t="shared" si="3"/>
        <v>-1.4828610581258806E-2</v>
      </c>
      <c r="M16">
        <f t="shared" si="3"/>
        <v>-4.606293698571564E-2</v>
      </c>
      <c r="N16">
        <f t="shared" si="3"/>
        <v>-4.7304311851116228E-2</v>
      </c>
      <c r="O16">
        <f t="shared" si="3"/>
        <v>-4.6453338461363743E-2</v>
      </c>
      <c r="P16">
        <f t="shared" si="3"/>
        <v>-4.7075686181912442E-2</v>
      </c>
      <c r="Q16">
        <f t="shared" si="3"/>
        <v>-4.2701886218906561E-2</v>
      </c>
      <c r="R16">
        <f t="shared" si="3"/>
        <v>-4.5131265953588441E-2</v>
      </c>
    </row>
    <row r="17" spans="2:18">
      <c r="B17">
        <f t="shared" ref="B17:R17" si="4">((B11+0.5)/(B$12+2))*LOG(((B11+0.5)/(B$12+0.5))/$S11)</f>
        <v>7.9733174303722038E-2</v>
      </c>
      <c r="C17">
        <f t="shared" si="4"/>
        <v>7.6597466000157925E-3</v>
      </c>
      <c r="D17">
        <f t="shared" si="4"/>
        <v>3.9373223904999623E-3</v>
      </c>
      <c r="E17">
        <f t="shared" si="4"/>
        <v>7.6597466000157925E-3</v>
      </c>
      <c r="F17">
        <f t="shared" si="4"/>
        <v>-7.9825299160696788E-3</v>
      </c>
      <c r="G17">
        <f t="shared" si="4"/>
        <v>-4.0199131349621196E-3</v>
      </c>
      <c r="H17">
        <f t="shared" si="4"/>
        <v>0.65390711688454894</v>
      </c>
      <c r="I17">
        <f t="shared" si="4"/>
        <v>-1.8864333970800357E-2</v>
      </c>
      <c r="J17">
        <f t="shared" si="4"/>
        <v>0.51372092086739241</v>
      </c>
      <c r="K17">
        <f t="shared" si="4"/>
        <v>-9.1739253642432392E-3</v>
      </c>
      <c r="L17">
        <f t="shared" si="4"/>
        <v>0.613669260693121</v>
      </c>
      <c r="M17">
        <f t="shared" si="4"/>
        <v>0.15617720621451972</v>
      </c>
      <c r="N17">
        <f t="shared" si="4"/>
        <v>7.7048802190451862E-2</v>
      </c>
      <c r="O17">
        <f t="shared" si="4"/>
        <v>2.8146581378775588E-2</v>
      </c>
      <c r="P17">
        <f t="shared" si="4"/>
        <v>4.6549706695384337E-2</v>
      </c>
      <c r="Q17">
        <f t="shared" si="4"/>
        <v>7.9733174303722038E-2</v>
      </c>
      <c r="R17">
        <f t="shared" si="4"/>
        <v>0.10193455744039007</v>
      </c>
    </row>
    <row r="18" spans="2:18">
      <c r="B18">
        <f>SUM(B14:B17)</f>
        <v>7.4681364319398577E-2</v>
      </c>
      <c r="C18">
        <f t="shared" ref="C18:R18" si="5">SUM(C14:C17)</f>
        <v>6.4723773326286024E-2</v>
      </c>
      <c r="D18">
        <f t="shared" si="5"/>
        <v>0.10671426328004846</v>
      </c>
      <c r="E18">
        <f t="shared" si="5"/>
        <v>0.11245254311694659</v>
      </c>
      <c r="F18">
        <f t="shared" si="5"/>
        <v>3.4933345031917591E-2</v>
      </c>
      <c r="G18">
        <f t="shared" si="5"/>
        <v>0.49758133994392978</v>
      </c>
      <c r="H18">
        <f t="shared" si="5"/>
        <v>0.61137299999588901</v>
      </c>
      <c r="I18">
        <f t="shared" si="5"/>
        <v>0.61899884559089224</v>
      </c>
      <c r="J18">
        <f t="shared" si="5"/>
        <v>0.42445811534446509</v>
      </c>
      <c r="K18">
        <f t="shared" si="5"/>
        <v>0.48156720497450162</v>
      </c>
      <c r="L18">
        <f t="shared" si="5"/>
        <v>0.54139005194674639</v>
      </c>
      <c r="M18">
        <f t="shared" si="5"/>
        <v>0.15561103842305479</v>
      </c>
      <c r="N18">
        <f t="shared" si="5"/>
        <v>7.4681364319398577E-2</v>
      </c>
      <c r="O18">
        <f t="shared" si="5"/>
        <v>9.7665998752170094E-2</v>
      </c>
      <c r="P18">
        <f t="shared" si="5"/>
        <v>9.91137565830153E-2</v>
      </c>
      <c r="Q18">
        <f t="shared" si="5"/>
        <v>9.1661533674089316E-2</v>
      </c>
      <c r="R18">
        <f t="shared" si="5"/>
        <v>8.1918249503158846E-2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signals</vt:lpstr>
      <vt:lpstr>Лист1</vt:lpstr>
      <vt:lpstr>IC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2015-04-01T21:41:31Z</dcterms:created>
  <dcterms:modified xsi:type="dcterms:W3CDTF">2015-04-17T11:17:39Z</dcterms:modified>
</cp:coreProperties>
</file>