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2"/>
  </bookViews>
  <sheets>
    <sheet name="aa_mass " sheetId="1" r:id="rId1"/>
    <sheet name="aa_frequencies" sheetId="2" r:id="rId2"/>
    <sheet name="protein_seq" sheetId="3" r:id="rId3"/>
    <sheet name="aa_residues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<sst xmlns="http://schemas.openxmlformats.org/spreadsheetml/2006/main" count="264" uniqueCount="95">
  <si>
    <t>A</t>
  </si>
  <si>
    <t>R</t>
  </si>
  <si>
    <t>N</t>
  </si>
  <si>
    <t>D</t>
  </si>
  <si>
    <t>C</t>
  </si>
  <si>
    <t>Q</t>
  </si>
  <si>
    <t>E</t>
  </si>
  <si>
    <t>G</t>
  </si>
  <si>
    <t>H</t>
  </si>
  <si>
    <t>I</t>
  </si>
  <si>
    <t>L</t>
  </si>
  <si>
    <t>K</t>
  </si>
  <si>
    <t>M</t>
  </si>
  <si>
    <t>F</t>
  </si>
  <si>
    <t>P</t>
  </si>
  <si>
    <t>S</t>
  </si>
  <si>
    <t>T</t>
  </si>
  <si>
    <t>W</t>
  </si>
  <si>
    <t>Y</t>
  </si>
  <si>
    <t>V</t>
  </si>
  <si>
    <t>Ala</t>
  </si>
  <si>
    <t>Arg</t>
  </si>
  <si>
    <t>Asn</t>
  </si>
  <si>
    <t>Asp</t>
  </si>
  <si>
    <t>Cys</t>
  </si>
  <si>
    <t>Gln</t>
  </si>
  <si>
    <t>Glu</t>
  </si>
  <si>
    <t>Gly</t>
  </si>
  <si>
    <t>His</t>
  </si>
  <si>
    <t>Ile</t>
  </si>
  <si>
    <t>Leu</t>
  </si>
  <si>
    <t>Lys</t>
  </si>
  <si>
    <t>Met</t>
  </si>
  <si>
    <t>Phe</t>
  </si>
  <si>
    <t>Pro</t>
  </si>
  <si>
    <t>Ser</t>
  </si>
  <si>
    <t>Thr</t>
  </si>
  <si>
    <t>Trp</t>
  </si>
  <si>
    <t>Tyr</t>
  </si>
  <si>
    <t>Val</t>
  </si>
  <si>
    <t>№</t>
  </si>
  <si>
    <t>Код-1</t>
  </si>
  <si>
    <t>Код-3</t>
  </si>
  <si>
    <t>Русское название</t>
  </si>
  <si>
    <t>Гидрофобный (остаток)</t>
  </si>
  <si>
    <t>Полярный</t>
  </si>
  <si>
    <t>Заряжен</t>
  </si>
  <si>
    <t>Масса остатка</t>
  </si>
  <si>
    <t>Положительно заряжен</t>
  </si>
  <si>
    <t>Отрицательно заряжен</t>
  </si>
  <si>
    <t xml:space="preserve">Аланин                </t>
  </si>
  <si>
    <t xml:space="preserve">Аргинин               </t>
  </si>
  <si>
    <t xml:space="preserve">Аспарагин             </t>
  </si>
  <si>
    <t xml:space="preserve">Аспарагиновая кислота </t>
  </si>
  <si>
    <t xml:space="preserve">Цистеин               </t>
  </si>
  <si>
    <t xml:space="preserve">Глутамин              </t>
  </si>
  <si>
    <t xml:space="preserve">Глутаминовая кислота  </t>
  </si>
  <si>
    <t xml:space="preserve">Глицин                </t>
  </si>
  <si>
    <t xml:space="preserve">Гистидин              </t>
  </si>
  <si>
    <t xml:space="preserve">Изолейцин             </t>
  </si>
  <si>
    <t xml:space="preserve">Лейцин                </t>
  </si>
  <si>
    <t xml:space="preserve">Лизин                 </t>
  </si>
  <si>
    <t xml:space="preserve">Метионин              </t>
  </si>
  <si>
    <t xml:space="preserve">Фенилаланин           </t>
  </si>
  <si>
    <t xml:space="preserve">Пролин                </t>
  </si>
  <si>
    <t xml:space="preserve">Серин                 </t>
  </si>
  <si>
    <t xml:space="preserve">Треонин               </t>
  </si>
  <si>
    <t xml:space="preserve">Триптофан             </t>
  </si>
  <si>
    <t xml:space="preserve">Тирозин               </t>
  </si>
  <si>
    <t xml:space="preserve">Валин                 </t>
  </si>
  <si>
    <t>Х</t>
  </si>
  <si>
    <t>-</t>
  </si>
  <si>
    <t>Номер п.п.</t>
  </si>
  <si>
    <t>Аминокислота, иминокислота пролин</t>
  </si>
  <si>
    <t>Масса амино-(имино-) кислоты</t>
  </si>
  <si>
    <t>Число атомов в аминокислотном остатке или остатке пролина</t>
  </si>
  <si>
    <t xml:space="preserve"> -</t>
  </si>
  <si>
    <t>С</t>
  </si>
  <si>
    <t>O</t>
  </si>
  <si>
    <t>Масса аминокислотного остатка</t>
  </si>
  <si>
    <t>Н</t>
  </si>
  <si>
    <t>X</t>
  </si>
  <si>
    <t>Номер остатка</t>
  </si>
  <si>
    <t>Название</t>
  </si>
  <si>
    <t>Масса</t>
  </si>
  <si>
    <t>Гидрофобность</t>
  </si>
  <si>
    <t xml:space="preserve">MSNQYGDKNLKIFSLNSNPELAKEIADIVGVQLGKCSVTRFSDGEVQINIEESIRGCDCYIIQSTSDPVNEHIMELLIMVDALKRASAKTINIVIPYYGYARQDRKARSREPITAKLFANLLETAGATRVIALDLHAPQIQGFFDIPIDHLMGVPILGEYFEGKNLEDIVIVSPDHGGVTRARKLADRLKAPIAIIDKRRPRPNVAEVMNIVGNIEGKTAILIDDIIDTAGTTLAANALVENGAKEVYACCTHPVLSGPAVERINNSTIKELVVTNSIKLPEEKKIERFKQLSVGPLLAEAIIRVHEQQSVSYLFS                     </t>
  </si>
  <si>
    <t>Масса белка</t>
  </si>
  <si>
    <t>Средняя молекулярная масса</t>
  </si>
  <si>
    <t>Общий итог</t>
  </si>
  <si>
    <t>Итог</t>
  </si>
  <si>
    <t>Количество по полю Гидрофобность</t>
  </si>
  <si>
    <t>Процент гидрофобных остатков</t>
  </si>
  <si>
    <t>Период 2</t>
  </si>
  <si>
    <t>Период 3,5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</si>
</sst>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color indexed="10"/>
      <name val="Arial Cyr"/>
      <family val="0"/>
    </font>
    <font>
      <sz val="10"/>
      <color indexed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6" fillId="3" borderId="0" applyNumberFormat="0" applyBorder="0" applyAlignment="0" applyProtection="0"/>
    <xf numFmtId="0" fontId="6" fillId="20" borderId="1" applyNumberFormat="0" applyAlignment="0" applyProtection="0"/>
    <xf numFmtId="0" fontId="12" fillId="21" borderId="2" applyNumberFormat="0" applyAlignment="0" applyProtection="0"/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5" fillId="20" borderId="8" applyNumberFormat="0" applyAlignment="0" applyProtection="0"/>
    <xf numFmtId="0" fontId="1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8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3" borderId="7" applyNumberFormat="0" applyFont="0" applyAlignment="0" applyProtection="0"/>
    <xf numFmtId="9" fontId="0" fillId="0" borderId="0" applyFont="0" applyFill="0" applyBorder="0" applyAlignment="0" applyProtection="0"/>
    <xf numFmtId="0" fontId="18" fillId="0" borderId="6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1" fillId="0" borderId="10" xfId="94" applyFont="1" applyFill="1" applyBorder="1" applyAlignment="1">
      <alignment horizontal="left" vertical="top"/>
      <protection/>
    </xf>
    <xf numFmtId="0" fontId="11" fillId="0" borderId="11" xfId="94" applyFont="1" applyFill="1" applyBorder="1" applyAlignment="1">
      <alignment horizontal="left" vertical="top" wrapText="1"/>
      <protection/>
    </xf>
    <xf numFmtId="179" fontId="11" fillId="0" borderId="12" xfId="94" applyNumberFormat="1" applyFont="1" applyFill="1" applyBorder="1" applyAlignment="1">
      <alignment horizontal="left" vertical="top"/>
      <protection/>
    </xf>
    <xf numFmtId="0" fontId="11" fillId="0" borderId="13" xfId="94" applyFont="1" applyFill="1" applyBorder="1" applyAlignment="1">
      <alignment horizontal="left" vertical="top"/>
      <protection/>
    </xf>
    <xf numFmtId="0" fontId="11" fillId="0" borderId="14" xfId="94" applyFont="1" applyFill="1" applyBorder="1" applyAlignment="1">
      <alignment horizontal="left" vertical="top"/>
      <protection/>
    </xf>
    <xf numFmtId="0" fontId="2" fillId="0" borderId="0" xfId="94" applyFill="1">
      <alignment/>
      <protection/>
    </xf>
    <xf numFmtId="0" fontId="2" fillId="0" borderId="10" xfId="94" applyFill="1" applyBorder="1">
      <alignment/>
      <protection/>
    </xf>
    <xf numFmtId="0" fontId="11" fillId="0" borderId="11" xfId="94" applyFont="1" applyFill="1" applyBorder="1" applyAlignment="1">
      <alignment horizontal="left" wrapText="1"/>
      <protection/>
    </xf>
    <xf numFmtId="0" fontId="11" fillId="0" borderId="10" xfId="94" applyFont="1" applyFill="1" applyBorder="1" applyAlignment="1">
      <alignment horizontal="left" vertical="top" wrapText="1"/>
      <protection/>
    </xf>
    <xf numFmtId="0" fontId="2" fillId="0" borderId="10" xfId="94" applyFill="1" applyBorder="1" applyAlignment="1">
      <alignment horizontal="left" vertical="top" wrapText="1"/>
      <protection/>
    </xf>
    <xf numFmtId="179" fontId="2" fillId="0" borderId="0" xfId="94" applyNumberFormat="1" applyFill="1">
      <alignment/>
      <protection/>
    </xf>
    <xf numFmtId="0" fontId="2" fillId="0" borderId="0" xfId="94" applyFont="1" applyFill="1">
      <alignment/>
      <protection/>
    </xf>
    <xf numFmtId="0" fontId="11" fillId="0" borderId="0" xfId="94" applyFont="1" applyFill="1">
      <alignment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 horizontal="left"/>
    </xf>
    <xf numFmtId="0" fontId="0" fillId="7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_AminoAcids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:E317" sheet="protein_seq"/>
  </cacheSource>
  <cacheFields count="1">
    <cacheField name="Гидрофобность">
      <sharedItems containsMixedTypes="0" count="2">
        <s v="Х"/>
        <s v="-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7" firstHeaderRow="2" firstDataRow="2" firstDataCol="1"/>
  <pivotFields count="1">
    <pivotField axis="axisRow" dataField="1" compact="0" outline="0" subtotalTop="0" showAll="0">
      <items count="3">
        <item x="1"/>
        <item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Количество по полю Гидрофобность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C1">
      <selection activeCell="I4" sqref="I4"/>
    </sheetView>
  </sheetViews>
  <sheetFormatPr defaultColWidth="9.00390625" defaultRowHeight="12.75"/>
  <cols>
    <col min="1" max="1" width="11.00390625" style="9" bestFit="1" customWidth="1"/>
    <col min="2" max="2" width="16.25390625" style="9" customWidth="1"/>
    <col min="3" max="3" width="21.875" style="9" customWidth="1"/>
    <col min="4" max="4" width="9.125" style="14" customWidth="1"/>
    <col min="5" max="5" width="11.00390625" style="9" customWidth="1"/>
    <col min="6" max="6" width="10.75390625" style="9" customWidth="1"/>
    <col min="7" max="7" width="12.25390625" style="9" customWidth="1"/>
    <col min="8" max="8" width="15.75390625" style="9" customWidth="1"/>
    <col min="9" max="9" width="32.75390625" style="9" customWidth="1"/>
    <col min="10" max="16384" width="9.125" style="9" customWidth="1"/>
  </cols>
  <sheetData>
    <row r="1" spans="1:14" ht="45.75" thickBot="1">
      <c r="A1" s="4" t="s">
        <v>72</v>
      </c>
      <c r="B1" s="5" t="s">
        <v>73</v>
      </c>
      <c r="C1" s="5" t="s">
        <v>74</v>
      </c>
      <c r="D1" s="6" t="s">
        <v>75</v>
      </c>
      <c r="E1" s="7"/>
      <c r="F1" s="7"/>
      <c r="G1" s="7"/>
      <c r="H1" s="8"/>
      <c r="I1" s="16" t="s">
        <v>79</v>
      </c>
      <c r="J1" s="15" t="s">
        <v>77</v>
      </c>
      <c r="K1" s="15" t="s">
        <v>80</v>
      </c>
      <c r="L1" s="15" t="s">
        <v>2</v>
      </c>
      <c r="M1" s="15" t="s">
        <v>78</v>
      </c>
      <c r="N1" s="15" t="s">
        <v>15</v>
      </c>
    </row>
    <row r="2" spans="1:14" ht="15.75" thickBot="1">
      <c r="A2" s="10">
        <v>0</v>
      </c>
      <c r="B2" s="11" t="s">
        <v>76</v>
      </c>
      <c r="C2" s="11" t="s">
        <v>76</v>
      </c>
      <c r="D2" s="11" t="s">
        <v>77</v>
      </c>
      <c r="E2" s="11" t="s">
        <v>8</v>
      </c>
      <c r="F2" s="11" t="s">
        <v>2</v>
      </c>
      <c r="G2" s="11" t="s">
        <v>78</v>
      </c>
      <c r="H2" s="11" t="s">
        <v>15</v>
      </c>
      <c r="J2" s="9">
        <v>12.0107</v>
      </c>
      <c r="K2" s="9">
        <v>1.00794</v>
      </c>
      <c r="L2" s="9">
        <v>14.0067</v>
      </c>
      <c r="M2" s="9">
        <v>15.9994</v>
      </c>
      <c r="N2" s="9">
        <v>32.065</v>
      </c>
    </row>
    <row r="3" spans="1:9" ht="15.75" thickBot="1">
      <c r="A3" s="10">
        <v>20</v>
      </c>
      <c r="B3" s="12" t="s">
        <v>17</v>
      </c>
      <c r="C3" s="13">
        <v>204.22</v>
      </c>
      <c r="D3" s="13">
        <v>11</v>
      </c>
      <c r="E3" s="13">
        <v>10</v>
      </c>
      <c r="F3" s="13">
        <v>2</v>
      </c>
      <c r="G3" s="13">
        <v>1</v>
      </c>
      <c r="H3" s="13">
        <v>0</v>
      </c>
      <c r="I3" s="9">
        <f aca="true" t="shared" si="0" ref="I3:I11">D3*$J$2+E3*$K$2+F3*$L$2+G3*$M$2+H3*$N$2</f>
        <v>186.2099</v>
      </c>
    </row>
    <row r="4" spans="1:9" ht="15.75" thickBot="1">
      <c r="A4" s="10">
        <v>19</v>
      </c>
      <c r="B4" s="12" t="s">
        <v>18</v>
      </c>
      <c r="C4" s="13">
        <v>181.19</v>
      </c>
      <c r="D4" s="13">
        <v>9</v>
      </c>
      <c r="E4" s="13">
        <v>9</v>
      </c>
      <c r="F4" s="13">
        <v>1</v>
      </c>
      <c r="G4" s="13">
        <v>2</v>
      </c>
      <c r="H4" s="13">
        <v>0</v>
      </c>
      <c r="I4" s="9">
        <f t="shared" si="0"/>
        <v>163.17326</v>
      </c>
    </row>
    <row r="5" spans="1:9" ht="15.75" thickBot="1">
      <c r="A5" s="10">
        <v>18</v>
      </c>
      <c r="B5" s="12" t="s">
        <v>1</v>
      </c>
      <c r="C5" s="13">
        <v>174.2</v>
      </c>
      <c r="D5" s="13">
        <v>6</v>
      </c>
      <c r="E5" s="13">
        <v>12</v>
      </c>
      <c r="F5" s="13">
        <v>4</v>
      </c>
      <c r="G5" s="13">
        <v>1</v>
      </c>
      <c r="H5" s="13">
        <v>0</v>
      </c>
      <c r="I5" s="9">
        <f t="shared" si="0"/>
        <v>156.18568000000002</v>
      </c>
    </row>
    <row r="6" spans="1:9" ht="15.75" thickBot="1">
      <c r="A6" s="10">
        <v>17</v>
      </c>
      <c r="B6" s="12" t="s">
        <v>13</v>
      </c>
      <c r="C6" s="13">
        <v>165.19</v>
      </c>
      <c r="D6" s="13">
        <v>9</v>
      </c>
      <c r="E6" s="13">
        <v>9</v>
      </c>
      <c r="F6" s="13">
        <v>1</v>
      </c>
      <c r="G6" s="13">
        <v>1</v>
      </c>
      <c r="H6" s="13">
        <v>0</v>
      </c>
      <c r="I6" s="9">
        <f t="shared" si="0"/>
        <v>147.17386000000002</v>
      </c>
    </row>
    <row r="7" spans="1:9" ht="15.75" thickBot="1">
      <c r="A7" s="10">
        <v>16</v>
      </c>
      <c r="B7" s="12" t="s">
        <v>8</v>
      </c>
      <c r="C7" s="13">
        <v>155.1</v>
      </c>
      <c r="D7" s="13">
        <v>6</v>
      </c>
      <c r="E7" s="13">
        <v>7</v>
      </c>
      <c r="F7" s="13">
        <v>3</v>
      </c>
      <c r="G7" s="13">
        <v>1</v>
      </c>
      <c r="H7" s="13">
        <v>0</v>
      </c>
      <c r="I7" s="9">
        <f t="shared" si="0"/>
        <v>137.13928</v>
      </c>
    </row>
    <row r="8" spans="1:9" ht="15.75" thickBot="1">
      <c r="A8" s="10">
        <v>15</v>
      </c>
      <c r="B8" s="12" t="s">
        <v>12</v>
      </c>
      <c r="C8" s="13">
        <v>149.21</v>
      </c>
      <c r="D8" s="13">
        <v>5</v>
      </c>
      <c r="E8" s="13">
        <v>9</v>
      </c>
      <c r="F8" s="13">
        <v>1</v>
      </c>
      <c r="G8" s="13">
        <v>1</v>
      </c>
      <c r="H8" s="13">
        <v>1</v>
      </c>
      <c r="I8" s="9">
        <f t="shared" si="0"/>
        <v>131.19606</v>
      </c>
    </row>
    <row r="9" spans="1:9" ht="15.75" thickBot="1">
      <c r="A9" s="10">
        <v>14</v>
      </c>
      <c r="B9" s="12" t="s">
        <v>6</v>
      </c>
      <c r="C9" s="13">
        <v>147.13</v>
      </c>
      <c r="D9" s="13">
        <v>5</v>
      </c>
      <c r="E9" s="13">
        <v>7</v>
      </c>
      <c r="F9" s="13">
        <v>1</v>
      </c>
      <c r="G9" s="13">
        <v>3</v>
      </c>
      <c r="H9" s="13">
        <v>0</v>
      </c>
      <c r="I9" s="9">
        <f t="shared" si="0"/>
        <v>129.11398</v>
      </c>
    </row>
    <row r="10" spans="1:9" ht="15.75" thickBot="1">
      <c r="A10" s="10">
        <v>13</v>
      </c>
      <c r="B10" s="12" t="s">
        <v>11</v>
      </c>
      <c r="C10" s="13">
        <v>146.19</v>
      </c>
      <c r="D10" s="13">
        <v>6</v>
      </c>
      <c r="E10" s="13">
        <v>12</v>
      </c>
      <c r="F10" s="13">
        <v>2</v>
      </c>
      <c r="G10" s="13">
        <v>1</v>
      </c>
      <c r="H10" s="13">
        <v>0</v>
      </c>
      <c r="I10" s="9">
        <f t="shared" si="0"/>
        <v>128.17228</v>
      </c>
    </row>
    <row r="11" spans="1:9" ht="15.75" thickBot="1">
      <c r="A11" s="10">
        <v>12</v>
      </c>
      <c r="B11" s="12" t="s">
        <v>5</v>
      </c>
      <c r="C11" s="13">
        <v>146.15</v>
      </c>
      <c r="D11" s="13">
        <v>5</v>
      </c>
      <c r="E11" s="13">
        <v>8</v>
      </c>
      <c r="F11" s="13">
        <v>2</v>
      </c>
      <c r="G11" s="13">
        <v>2</v>
      </c>
      <c r="H11" s="13">
        <v>0</v>
      </c>
      <c r="I11" s="9">
        <f t="shared" si="0"/>
        <v>128.12922</v>
      </c>
    </row>
    <row r="12" spans="1:9" ht="15.75" thickBot="1">
      <c r="A12" s="10">
        <v>11</v>
      </c>
      <c r="B12" s="12" t="s">
        <v>3</v>
      </c>
      <c r="C12" s="13">
        <v>133.1</v>
      </c>
      <c r="D12" s="13">
        <v>4</v>
      </c>
      <c r="E12" s="13">
        <v>5</v>
      </c>
      <c r="F12" s="13">
        <v>1</v>
      </c>
      <c r="G12" s="13">
        <v>3</v>
      </c>
      <c r="H12" s="13">
        <v>0</v>
      </c>
      <c r="I12" s="9">
        <f>D12*$J$2+E12*$K$2+F12*$L$2+G12*$M$2+H12*$N$2</f>
        <v>115.08739999999999</v>
      </c>
    </row>
    <row r="13" spans="1:9" ht="15.75" thickBot="1">
      <c r="A13" s="10">
        <v>10</v>
      </c>
      <c r="B13" s="12" t="s">
        <v>2</v>
      </c>
      <c r="C13" s="13">
        <v>132.12</v>
      </c>
      <c r="D13" s="13">
        <v>4</v>
      </c>
      <c r="E13" s="13">
        <v>6</v>
      </c>
      <c r="F13" s="13">
        <v>2</v>
      </c>
      <c r="G13" s="13">
        <v>2</v>
      </c>
      <c r="H13" s="13">
        <v>0</v>
      </c>
      <c r="I13" s="9">
        <f aca="true" t="shared" si="1" ref="I13:I22">D13*$J$2+E13*$K$2+F13*$L$2+G13*$M$2+H13*$N$2</f>
        <v>114.10264000000001</v>
      </c>
    </row>
    <row r="14" spans="1:9" ht="15.75" thickBot="1">
      <c r="A14" s="10">
        <v>8</v>
      </c>
      <c r="B14" s="12" t="s">
        <v>9</v>
      </c>
      <c r="C14" s="13">
        <v>131.17</v>
      </c>
      <c r="D14" s="13">
        <v>6</v>
      </c>
      <c r="E14" s="13">
        <v>11</v>
      </c>
      <c r="F14" s="13">
        <v>1</v>
      </c>
      <c r="G14" s="13">
        <v>1</v>
      </c>
      <c r="H14" s="13">
        <v>0</v>
      </c>
      <c r="I14" s="9">
        <f t="shared" si="1"/>
        <v>113.15763999999999</v>
      </c>
    </row>
    <row r="15" spans="1:9" ht="15.75" thickBot="1">
      <c r="A15" s="10">
        <v>9</v>
      </c>
      <c r="B15" s="12" t="s">
        <v>10</v>
      </c>
      <c r="C15" s="13">
        <v>131.17</v>
      </c>
      <c r="D15" s="13">
        <v>6</v>
      </c>
      <c r="E15" s="13">
        <v>11</v>
      </c>
      <c r="F15" s="13">
        <v>1</v>
      </c>
      <c r="G15" s="13">
        <v>1</v>
      </c>
      <c r="H15" s="13">
        <v>0</v>
      </c>
      <c r="I15" s="9">
        <f t="shared" si="1"/>
        <v>113.15763999999999</v>
      </c>
    </row>
    <row r="16" spans="1:9" ht="15.75" thickBot="1">
      <c r="A16" s="10">
        <v>7</v>
      </c>
      <c r="B16" s="12" t="s">
        <v>4</v>
      </c>
      <c r="C16" s="13">
        <v>121.16</v>
      </c>
      <c r="D16" s="13">
        <v>3</v>
      </c>
      <c r="E16" s="13">
        <v>5</v>
      </c>
      <c r="F16" s="13">
        <v>1</v>
      </c>
      <c r="G16" s="13">
        <v>1</v>
      </c>
      <c r="H16" s="13">
        <v>1</v>
      </c>
      <c r="I16" s="9">
        <f t="shared" si="1"/>
        <v>103.1429</v>
      </c>
    </row>
    <row r="17" spans="1:9" ht="15.75" thickBot="1">
      <c r="A17" s="10">
        <v>6</v>
      </c>
      <c r="B17" s="12" t="s">
        <v>16</v>
      </c>
      <c r="C17" s="13">
        <v>119.12</v>
      </c>
      <c r="D17" s="13">
        <v>4</v>
      </c>
      <c r="E17" s="13">
        <v>7</v>
      </c>
      <c r="F17" s="13">
        <v>1</v>
      </c>
      <c r="G17" s="13">
        <v>2</v>
      </c>
      <c r="H17" s="13">
        <v>0</v>
      </c>
      <c r="I17" s="9">
        <f t="shared" si="1"/>
        <v>101.10388</v>
      </c>
    </row>
    <row r="18" spans="1:9" ht="15.75" thickBot="1">
      <c r="A18" s="10">
        <v>5</v>
      </c>
      <c r="B18" s="12" t="s">
        <v>19</v>
      </c>
      <c r="C18" s="13">
        <v>117.15</v>
      </c>
      <c r="D18" s="13">
        <v>5</v>
      </c>
      <c r="E18" s="13">
        <v>9</v>
      </c>
      <c r="F18" s="13">
        <v>1</v>
      </c>
      <c r="G18" s="13">
        <v>1</v>
      </c>
      <c r="H18" s="13">
        <v>0</v>
      </c>
      <c r="I18" s="9">
        <f t="shared" si="1"/>
        <v>99.13105999999999</v>
      </c>
    </row>
    <row r="19" spans="1:9" ht="15.75" thickBot="1">
      <c r="A19" s="10">
        <v>4</v>
      </c>
      <c r="B19" s="12" t="s">
        <v>14</v>
      </c>
      <c r="C19" s="13">
        <v>115.13</v>
      </c>
      <c r="D19" s="13">
        <v>5</v>
      </c>
      <c r="E19" s="13">
        <v>7</v>
      </c>
      <c r="F19" s="13">
        <v>1</v>
      </c>
      <c r="G19" s="13">
        <v>1</v>
      </c>
      <c r="H19" s="13">
        <v>0</v>
      </c>
      <c r="I19" s="9">
        <f t="shared" si="1"/>
        <v>97.11518</v>
      </c>
    </row>
    <row r="20" spans="1:9" ht="15.75" thickBot="1">
      <c r="A20" s="10">
        <v>3</v>
      </c>
      <c r="B20" s="12" t="s">
        <v>15</v>
      </c>
      <c r="C20" s="13">
        <v>105.09</v>
      </c>
      <c r="D20" s="13">
        <v>3</v>
      </c>
      <c r="E20" s="13">
        <v>5</v>
      </c>
      <c r="F20" s="13">
        <v>1</v>
      </c>
      <c r="G20" s="13">
        <v>2</v>
      </c>
      <c r="H20" s="13">
        <v>0</v>
      </c>
      <c r="I20" s="9">
        <f t="shared" si="1"/>
        <v>87.0773</v>
      </c>
    </row>
    <row r="21" spans="1:9" ht="15.75" thickBot="1">
      <c r="A21" s="10">
        <v>2</v>
      </c>
      <c r="B21" s="12" t="s">
        <v>0</v>
      </c>
      <c r="C21" s="13">
        <v>89.09</v>
      </c>
      <c r="D21" s="13">
        <v>3</v>
      </c>
      <c r="E21" s="13">
        <v>5</v>
      </c>
      <c r="F21" s="13">
        <v>1</v>
      </c>
      <c r="G21" s="13">
        <v>1</v>
      </c>
      <c r="H21" s="13">
        <v>0</v>
      </c>
      <c r="I21" s="9">
        <f t="shared" si="1"/>
        <v>71.0779</v>
      </c>
    </row>
    <row r="22" spans="1:9" ht="15.75" thickBot="1">
      <c r="A22" s="10">
        <v>1</v>
      </c>
      <c r="B22" s="12" t="s">
        <v>7</v>
      </c>
      <c r="C22" s="13">
        <v>75.07</v>
      </c>
      <c r="D22" s="13">
        <v>1</v>
      </c>
      <c r="E22" s="13">
        <v>3</v>
      </c>
      <c r="F22" s="13">
        <v>1</v>
      </c>
      <c r="G22" s="13">
        <v>1</v>
      </c>
      <c r="H22" s="13">
        <v>0</v>
      </c>
      <c r="I22" s="9">
        <f t="shared" si="1"/>
        <v>45.040620000000004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C20" sqref="C20"/>
    </sheetView>
  </sheetViews>
  <sheetFormatPr defaultColWidth="9.00390625" defaultRowHeight="12.75"/>
  <cols>
    <col min="1" max="1" width="32.875" style="0" bestFit="1" customWidth="1"/>
    <col min="2" max="2" width="4.75390625" style="0" customWidth="1"/>
    <col min="3" max="3" width="27.625" style="0" customWidth="1"/>
  </cols>
  <sheetData>
    <row r="1" ht="12.75">
      <c r="C1" t="s">
        <v>92</v>
      </c>
    </row>
    <row r="3" spans="1:2" ht="12.75">
      <c r="A3" s="22" t="s">
        <v>91</v>
      </c>
      <c r="B3" s="25"/>
    </row>
    <row r="4" spans="1:2" ht="12.75">
      <c r="A4" s="22" t="s">
        <v>85</v>
      </c>
      <c r="B4" s="25" t="s">
        <v>90</v>
      </c>
    </row>
    <row r="5" spans="1:3" ht="12.75">
      <c r="A5" s="21" t="s">
        <v>71</v>
      </c>
      <c r="B5" s="26">
        <v>175</v>
      </c>
      <c r="C5">
        <f>GETPIVOTDATA("Гидрофобность",$A$3,"Гидрофобность","-")/GETPIVOTDATA("Гидрофобность",$A$3)*100</f>
        <v>55.379746835443036</v>
      </c>
    </row>
    <row r="6" spans="1:3" ht="12.75">
      <c r="A6" s="23" t="s">
        <v>70</v>
      </c>
      <c r="B6" s="27">
        <v>141</v>
      </c>
      <c r="C6">
        <f>GETPIVOTDATA("Гидрофобность",$A$3,"Гидрофобность","Х")/GETPIVOTDATA("Гидрофобность",$A$3)*100</f>
        <v>44.620253164556964</v>
      </c>
    </row>
    <row r="7" spans="1:2" ht="12.75">
      <c r="A7" s="24" t="s">
        <v>89</v>
      </c>
      <c r="B7" s="28">
        <v>316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9"/>
  <sheetViews>
    <sheetView tabSelected="1" zoomScale="85" zoomScaleNormal="85" zoomScalePageLayoutView="0" workbookViewId="0" topLeftCell="A1">
      <selection activeCell="F9" sqref="F9"/>
    </sheetView>
  </sheetViews>
  <sheetFormatPr defaultColWidth="9.00390625" defaultRowHeight="12.75"/>
  <cols>
    <col min="1" max="1" width="13.25390625" style="2" customWidth="1"/>
    <col min="2" max="2" width="6.125" style="0" customWidth="1"/>
    <col min="3" max="3" width="21.125" style="0" customWidth="1"/>
    <col min="4" max="4" width="15.00390625" style="18" customWidth="1"/>
    <col min="5" max="5" width="14.125" style="0" customWidth="1"/>
    <col min="6" max="6" width="31.125" style="2" customWidth="1"/>
    <col min="7" max="7" width="9.375" style="0" customWidth="1"/>
    <col min="8" max="8" width="11.375" style="0" customWidth="1"/>
    <col min="9" max="9" width="9.125" style="3" customWidth="1"/>
    <col min="10" max="10" width="21.625" style="0" customWidth="1"/>
  </cols>
  <sheetData>
    <row r="1" spans="1:9" ht="12.75">
      <c r="A1" s="2" t="s">
        <v>82</v>
      </c>
      <c r="B1" t="s">
        <v>41</v>
      </c>
      <c r="C1" t="s">
        <v>83</v>
      </c>
      <c r="D1" s="18" t="s">
        <v>84</v>
      </c>
      <c r="E1" t="s">
        <v>85</v>
      </c>
      <c r="F1" s="19" t="s">
        <v>87</v>
      </c>
      <c r="G1" s="17" t="s">
        <v>93</v>
      </c>
      <c r="H1" s="17" t="s">
        <v>94</v>
      </c>
      <c r="I1" s="29" t="s">
        <v>86</v>
      </c>
    </row>
    <row r="2" spans="1:8" ht="12.75">
      <c r="A2" s="2">
        <v>1</v>
      </c>
      <c r="B2" s="2" t="str">
        <f>MID($I$1,$A2,1)</f>
        <v>M</v>
      </c>
      <c r="C2" t="str">
        <f>VLOOKUP(B2:B317,$I$4:$J$23,2,FALSE)</f>
        <v>Метионин              </v>
      </c>
      <c r="D2" s="18">
        <f>VLOOKUP(B2:B317,$I$4:$L$23,4,FALSE)</f>
        <v>113.15763999999999</v>
      </c>
      <c r="E2" s="2">
        <f>VLOOKUP(B2:B317,$I$4:$K$23,3,FALSE)</f>
        <v>1</v>
      </c>
      <c r="F2" s="19">
        <f>SUM(D2:D317,18*315)</f>
        <v>44061.23409999996</v>
      </c>
      <c r="G2" s="2"/>
      <c r="H2" s="2"/>
    </row>
    <row r="3" spans="1:8" ht="12.75">
      <c r="A3" s="2">
        <v>2</v>
      </c>
      <c r="B3" s="2" t="str">
        <f aca="true" t="shared" si="0" ref="B3:B66">MID($I$1,$A3,1)</f>
        <v>S</v>
      </c>
      <c r="C3" t="str">
        <f aca="true" t="shared" si="1" ref="C3:C66">VLOOKUP(B3:B318,$I$4:$J$23,2,FALSE)</f>
        <v>Серин                 </v>
      </c>
      <c r="D3" s="18">
        <f aca="true" t="shared" si="2" ref="D3:D66">VLOOKUP(B3:B318,$I$4:$L$23,4,FALSE)</f>
        <v>99.13105999999999</v>
      </c>
      <c r="E3" s="2">
        <f aca="true" t="shared" si="3" ref="E3:E66">VLOOKUP(B3:B318,$I$4:$K$23,3,FALSE)</f>
        <v>0</v>
      </c>
      <c r="F3" s="20" t="s">
        <v>88</v>
      </c>
      <c r="G3" s="2"/>
      <c r="H3" s="2"/>
    </row>
    <row r="4" spans="1:12" ht="15">
      <c r="A4" s="2">
        <v>3</v>
      </c>
      <c r="B4" s="2" t="str">
        <f t="shared" si="0"/>
        <v>N</v>
      </c>
      <c r="C4" t="str">
        <f t="shared" si="1"/>
        <v>Аспарагин             </v>
      </c>
      <c r="D4" s="18">
        <f t="shared" si="2"/>
        <v>156.18568000000002</v>
      </c>
      <c r="E4" s="2">
        <f t="shared" si="3"/>
        <v>0</v>
      </c>
      <c r="F4" s="20">
        <f>AVERAGE(D2:D317)</f>
        <v>121.4912471518986</v>
      </c>
      <c r="G4" s="2" t="str">
        <f>IF(AND(E3,OR(E5,E1)),"+"," ")</f>
        <v> </v>
      </c>
      <c r="H4" s="2"/>
      <c r="I4" s="3" t="s">
        <v>0</v>
      </c>
      <c r="J4" s="3" t="s">
        <v>50</v>
      </c>
      <c r="K4" s="2">
        <v>1</v>
      </c>
      <c r="L4" s="9">
        <v>186.2099</v>
      </c>
    </row>
    <row r="5" spans="1:12" ht="15">
      <c r="A5" s="2">
        <v>4</v>
      </c>
      <c r="B5" s="2" t="str">
        <f t="shared" si="0"/>
        <v>Q</v>
      </c>
      <c r="C5" t="str">
        <f t="shared" si="1"/>
        <v>Глутамин              </v>
      </c>
      <c r="D5" s="18">
        <f t="shared" si="2"/>
        <v>131.19606</v>
      </c>
      <c r="E5" s="2">
        <f t="shared" si="3"/>
        <v>0</v>
      </c>
      <c r="G5" s="2" t="str">
        <f>IF(AND(E4,OR(E6,E2)),"+"," ")</f>
        <v> </v>
      </c>
      <c r="H5" s="2" t="str">
        <f>IF(AND(E5,OR(OR(E1,E2),OR(E7,E8))),"+"," ")</f>
        <v> </v>
      </c>
      <c r="I5" s="3" t="s">
        <v>1</v>
      </c>
      <c r="J5" s="3" t="s">
        <v>51</v>
      </c>
      <c r="K5" s="2">
        <v>0</v>
      </c>
      <c r="L5" s="9">
        <v>163.17326</v>
      </c>
    </row>
    <row r="6" spans="1:12" ht="15">
      <c r="A6" s="2">
        <v>5</v>
      </c>
      <c r="B6" s="2" t="str">
        <f t="shared" si="0"/>
        <v>Y</v>
      </c>
      <c r="C6" t="str">
        <f t="shared" si="1"/>
        <v>Тирозин               </v>
      </c>
      <c r="D6" s="18">
        <f t="shared" si="2"/>
        <v>71.0779</v>
      </c>
      <c r="E6" s="2">
        <f t="shared" si="3"/>
        <v>1</v>
      </c>
      <c r="G6" s="2" t="str">
        <f>IF(AND(E5,OR(E7,E3)),"+"," ")</f>
        <v> </v>
      </c>
      <c r="H6" s="2" t="str">
        <f>IF(AND(E6,OR(OR(E2,E3),OR(E8,E9))),"+"," ")</f>
        <v>+</v>
      </c>
      <c r="I6" s="3" t="s">
        <v>2</v>
      </c>
      <c r="J6" s="3" t="s">
        <v>52</v>
      </c>
      <c r="K6" s="2">
        <v>0</v>
      </c>
      <c r="L6" s="9">
        <v>156.18568000000002</v>
      </c>
    </row>
    <row r="7" spans="1:12" ht="15">
      <c r="A7" s="2">
        <v>6</v>
      </c>
      <c r="B7" s="2" t="str">
        <f t="shared" si="0"/>
        <v>G</v>
      </c>
      <c r="C7" t="str">
        <f t="shared" si="1"/>
        <v>Глицин                </v>
      </c>
      <c r="D7" s="18">
        <f t="shared" si="2"/>
        <v>128.17228</v>
      </c>
      <c r="E7" s="2">
        <f t="shared" si="3"/>
        <v>0</v>
      </c>
      <c r="G7" s="2" t="str">
        <f>IF(AND(E6,OR(E8,E4)),"+"," ")</f>
        <v> </v>
      </c>
      <c r="H7" s="2" t="str">
        <f>IF(AND(E7,OR(OR(E3,E4),OR(E9,E10))),"+"," ")</f>
        <v> </v>
      </c>
      <c r="I7" s="3" t="s">
        <v>3</v>
      </c>
      <c r="J7" s="3" t="s">
        <v>53</v>
      </c>
      <c r="K7" s="2">
        <v>0</v>
      </c>
      <c r="L7" s="9">
        <v>147.17386000000002</v>
      </c>
    </row>
    <row r="8" spans="1:12" ht="15">
      <c r="A8" s="2">
        <v>7</v>
      </c>
      <c r="B8" s="2" t="str">
        <f t="shared" si="0"/>
        <v>D</v>
      </c>
      <c r="C8" t="str">
        <f t="shared" si="1"/>
        <v>Аспарагиновая кислота </v>
      </c>
      <c r="D8" s="18">
        <f t="shared" si="2"/>
        <v>147.17386000000002</v>
      </c>
      <c r="E8" s="2">
        <f t="shared" si="3"/>
        <v>0</v>
      </c>
      <c r="G8" s="2" t="str">
        <f aca="true" t="shared" si="4" ref="G8:G71">IF(AND(E7,OR(E9,E5)),"+"," ")</f>
        <v> </v>
      </c>
      <c r="H8" s="2" t="str">
        <f aca="true" t="shared" si="5" ref="H8:H71">IF(AND(E8,OR(OR(E4,E5),OR(E10,E11))),"+"," ")</f>
        <v> </v>
      </c>
      <c r="I8" s="3" t="s">
        <v>4</v>
      </c>
      <c r="J8" s="3" t="s">
        <v>54</v>
      </c>
      <c r="K8" s="2">
        <v>1</v>
      </c>
      <c r="L8" s="9">
        <v>137.13928</v>
      </c>
    </row>
    <row r="9" spans="1:12" ht="15">
      <c r="A9" s="2">
        <v>8</v>
      </c>
      <c r="B9" s="2" t="str">
        <f t="shared" si="0"/>
        <v>K</v>
      </c>
      <c r="C9" t="str">
        <f t="shared" si="1"/>
        <v>Лизин                 </v>
      </c>
      <c r="D9" s="18">
        <f t="shared" si="2"/>
        <v>113.15763999999999</v>
      </c>
      <c r="E9" s="2">
        <f t="shared" si="3"/>
        <v>0</v>
      </c>
      <c r="G9" s="2" t="str">
        <f t="shared" si="4"/>
        <v> </v>
      </c>
      <c r="H9" s="2" t="str">
        <f t="shared" si="5"/>
        <v> </v>
      </c>
      <c r="I9" s="3" t="s">
        <v>5</v>
      </c>
      <c r="J9" s="3" t="s">
        <v>55</v>
      </c>
      <c r="K9" s="2">
        <v>0</v>
      </c>
      <c r="L9" s="9">
        <v>131.19606</v>
      </c>
    </row>
    <row r="10" spans="1:12" ht="15">
      <c r="A10" s="2">
        <v>9</v>
      </c>
      <c r="B10" s="2" t="str">
        <f t="shared" si="0"/>
        <v>N</v>
      </c>
      <c r="C10" t="str">
        <f t="shared" si="1"/>
        <v>Аспарагин             </v>
      </c>
      <c r="D10" s="18">
        <f t="shared" si="2"/>
        <v>156.18568000000002</v>
      </c>
      <c r="E10" s="2">
        <f t="shared" si="3"/>
        <v>0</v>
      </c>
      <c r="G10" s="2" t="str">
        <f t="shared" si="4"/>
        <v> </v>
      </c>
      <c r="H10" s="2" t="str">
        <f t="shared" si="5"/>
        <v> </v>
      </c>
      <c r="I10" s="3" t="s">
        <v>6</v>
      </c>
      <c r="J10" s="3" t="s">
        <v>56</v>
      </c>
      <c r="K10" s="2">
        <v>0</v>
      </c>
      <c r="L10" s="9">
        <v>129.11398</v>
      </c>
    </row>
    <row r="11" spans="1:12" ht="15">
      <c r="A11" s="2">
        <v>10</v>
      </c>
      <c r="B11" s="2" t="str">
        <f t="shared" si="0"/>
        <v>L</v>
      </c>
      <c r="C11" t="str">
        <f t="shared" si="1"/>
        <v>Лейцин                </v>
      </c>
      <c r="D11" s="18">
        <f t="shared" si="2"/>
        <v>114.10264000000001</v>
      </c>
      <c r="E11" s="2">
        <f t="shared" si="3"/>
        <v>1</v>
      </c>
      <c r="G11" s="2" t="str">
        <f t="shared" si="4"/>
        <v> </v>
      </c>
      <c r="H11" s="2" t="str">
        <f t="shared" si="5"/>
        <v>+</v>
      </c>
      <c r="I11" s="3" t="s">
        <v>7</v>
      </c>
      <c r="J11" s="3" t="s">
        <v>57</v>
      </c>
      <c r="K11" s="2">
        <v>0</v>
      </c>
      <c r="L11" s="9">
        <v>128.17228</v>
      </c>
    </row>
    <row r="12" spans="1:12" ht="15">
      <c r="A12" s="2">
        <v>11</v>
      </c>
      <c r="B12" s="2" t="str">
        <f t="shared" si="0"/>
        <v>K</v>
      </c>
      <c r="C12" t="str">
        <f t="shared" si="1"/>
        <v>Лизин                 </v>
      </c>
      <c r="D12" s="18">
        <f t="shared" si="2"/>
        <v>113.15763999999999</v>
      </c>
      <c r="E12" s="2">
        <f t="shared" si="3"/>
        <v>0</v>
      </c>
      <c r="G12" s="2" t="str">
        <f t="shared" si="4"/>
        <v>+</v>
      </c>
      <c r="H12" s="2" t="str">
        <f t="shared" si="5"/>
        <v> </v>
      </c>
      <c r="I12" s="3" t="s">
        <v>8</v>
      </c>
      <c r="J12" s="3" t="s">
        <v>58</v>
      </c>
      <c r="K12" s="2">
        <v>0</v>
      </c>
      <c r="L12" s="9">
        <v>128.12922</v>
      </c>
    </row>
    <row r="13" spans="1:12" ht="15">
      <c r="A13" s="2">
        <v>12</v>
      </c>
      <c r="B13" s="2" t="str">
        <f t="shared" si="0"/>
        <v>I</v>
      </c>
      <c r="C13" t="str">
        <f t="shared" si="1"/>
        <v>Изолейцин             </v>
      </c>
      <c r="D13" s="18">
        <f t="shared" si="2"/>
        <v>115.08739999999999</v>
      </c>
      <c r="E13" s="2">
        <f t="shared" si="3"/>
        <v>1</v>
      </c>
      <c r="G13" s="2" t="str">
        <f t="shared" si="4"/>
        <v> </v>
      </c>
      <c r="H13" s="2" t="str">
        <f t="shared" si="5"/>
        <v>+</v>
      </c>
      <c r="I13" s="3" t="s">
        <v>9</v>
      </c>
      <c r="J13" s="3" t="s">
        <v>59</v>
      </c>
      <c r="K13" s="2">
        <v>1</v>
      </c>
      <c r="L13" s="9">
        <v>115.08739999999999</v>
      </c>
    </row>
    <row r="14" spans="1:12" ht="15">
      <c r="A14" s="2">
        <v>13</v>
      </c>
      <c r="B14" s="2" t="str">
        <f t="shared" si="0"/>
        <v>F</v>
      </c>
      <c r="C14" t="str">
        <f t="shared" si="1"/>
        <v>Фенилаланин           </v>
      </c>
      <c r="D14" s="18">
        <f t="shared" si="2"/>
        <v>103.1429</v>
      </c>
      <c r="E14" s="2">
        <f>VLOOKUP(B14:B329,$I$4:$K$23,3,FALSE)</f>
        <v>1</v>
      </c>
      <c r="G14" s="2" t="str">
        <f t="shared" si="4"/>
        <v>+</v>
      </c>
      <c r="H14" s="2" t="str">
        <f t="shared" si="5"/>
        <v>+</v>
      </c>
      <c r="I14" s="3" t="s">
        <v>10</v>
      </c>
      <c r="J14" s="3" t="s">
        <v>60</v>
      </c>
      <c r="K14" s="2">
        <v>1</v>
      </c>
      <c r="L14" s="9">
        <v>114.10264000000001</v>
      </c>
    </row>
    <row r="15" spans="1:12" ht="15">
      <c r="A15" s="2">
        <v>14</v>
      </c>
      <c r="B15" s="2" t="str">
        <f t="shared" si="0"/>
        <v>S</v>
      </c>
      <c r="C15" t="str">
        <f t="shared" si="1"/>
        <v>Серин                 </v>
      </c>
      <c r="D15" s="18">
        <f t="shared" si="2"/>
        <v>99.13105999999999</v>
      </c>
      <c r="E15" s="2">
        <f t="shared" si="3"/>
        <v>0</v>
      </c>
      <c r="G15" s="2" t="str">
        <f t="shared" si="4"/>
        <v>+</v>
      </c>
      <c r="H15" s="2" t="str">
        <f t="shared" si="5"/>
        <v> </v>
      </c>
      <c r="I15" s="3" t="s">
        <v>11</v>
      </c>
      <c r="J15" s="3" t="s">
        <v>61</v>
      </c>
      <c r="K15" s="2">
        <v>0</v>
      </c>
      <c r="L15" s="9">
        <v>113.15763999999999</v>
      </c>
    </row>
    <row r="16" spans="1:12" ht="15">
      <c r="A16" s="2">
        <v>15</v>
      </c>
      <c r="B16" s="2" t="str">
        <f t="shared" si="0"/>
        <v>L</v>
      </c>
      <c r="C16" t="str">
        <f t="shared" si="1"/>
        <v>Лейцин                </v>
      </c>
      <c r="D16" s="18">
        <f t="shared" si="2"/>
        <v>114.10264000000001</v>
      </c>
      <c r="E16" s="2">
        <f t="shared" si="3"/>
        <v>1</v>
      </c>
      <c r="G16" s="2" t="str">
        <f t="shared" si="4"/>
        <v> </v>
      </c>
      <c r="H16" s="2" t="str">
        <f t="shared" si="5"/>
        <v>+</v>
      </c>
      <c r="I16" s="3" t="s">
        <v>12</v>
      </c>
      <c r="J16" s="3" t="s">
        <v>62</v>
      </c>
      <c r="K16" s="2">
        <v>1</v>
      </c>
      <c r="L16" s="9">
        <v>113.15763999999999</v>
      </c>
    </row>
    <row r="17" spans="1:12" ht="15">
      <c r="A17" s="2">
        <v>16</v>
      </c>
      <c r="B17" s="2" t="str">
        <f t="shared" si="0"/>
        <v>N</v>
      </c>
      <c r="C17" t="str">
        <f t="shared" si="1"/>
        <v>Аспарагин             </v>
      </c>
      <c r="D17" s="18">
        <f t="shared" si="2"/>
        <v>156.18568000000002</v>
      </c>
      <c r="E17" s="2">
        <f t="shared" si="3"/>
        <v>0</v>
      </c>
      <c r="G17" s="2" t="str">
        <f t="shared" si="4"/>
        <v>+</v>
      </c>
      <c r="H17" s="2" t="str">
        <f t="shared" si="5"/>
        <v> </v>
      </c>
      <c r="I17" s="3" t="s">
        <v>13</v>
      </c>
      <c r="J17" s="3" t="s">
        <v>63</v>
      </c>
      <c r="K17" s="2">
        <v>1</v>
      </c>
      <c r="L17" s="9">
        <v>103.1429</v>
      </c>
    </row>
    <row r="18" spans="1:12" ht="15">
      <c r="A18" s="2">
        <v>17</v>
      </c>
      <c r="B18" s="2" t="str">
        <f t="shared" si="0"/>
        <v>S</v>
      </c>
      <c r="C18" t="str">
        <f t="shared" si="1"/>
        <v>Серин                 </v>
      </c>
      <c r="D18" s="18">
        <f t="shared" si="2"/>
        <v>99.13105999999999</v>
      </c>
      <c r="E18" s="2">
        <f t="shared" si="3"/>
        <v>0</v>
      </c>
      <c r="G18" s="2" t="str">
        <f t="shared" si="4"/>
        <v> </v>
      </c>
      <c r="H18" s="2" t="str">
        <f t="shared" si="5"/>
        <v> </v>
      </c>
      <c r="I18" s="3" t="s">
        <v>14</v>
      </c>
      <c r="J18" s="3" t="s">
        <v>64</v>
      </c>
      <c r="K18" s="2">
        <v>0</v>
      </c>
      <c r="L18" s="9">
        <v>101.10388</v>
      </c>
    </row>
    <row r="19" spans="1:12" ht="15">
      <c r="A19" s="2">
        <v>18</v>
      </c>
      <c r="B19" s="2" t="str">
        <f t="shared" si="0"/>
        <v>N</v>
      </c>
      <c r="C19" t="str">
        <f t="shared" si="1"/>
        <v>Аспарагин             </v>
      </c>
      <c r="D19" s="18">
        <f t="shared" si="2"/>
        <v>156.18568000000002</v>
      </c>
      <c r="E19" s="2">
        <f t="shared" si="3"/>
        <v>0</v>
      </c>
      <c r="G19" s="2" t="str">
        <f t="shared" si="4"/>
        <v> </v>
      </c>
      <c r="H19" s="2" t="str">
        <f t="shared" si="5"/>
        <v> </v>
      </c>
      <c r="I19" s="3" t="s">
        <v>15</v>
      </c>
      <c r="J19" s="3" t="s">
        <v>65</v>
      </c>
      <c r="K19" s="2">
        <v>0</v>
      </c>
      <c r="L19" s="9">
        <v>99.13105999999999</v>
      </c>
    </row>
    <row r="20" spans="1:12" ht="15">
      <c r="A20" s="2">
        <v>19</v>
      </c>
      <c r="B20" s="2" t="str">
        <f t="shared" si="0"/>
        <v>P</v>
      </c>
      <c r="C20" t="str">
        <f t="shared" si="1"/>
        <v>Пролин                </v>
      </c>
      <c r="D20" s="18">
        <f t="shared" si="2"/>
        <v>101.10388</v>
      </c>
      <c r="E20" s="2">
        <f t="shared" si="3"/>
        <v>0</v>
      </c>
      <c r="G20" s="2" t="str">
        <f t="shared" si="4"/>
        <v> </v>
      </c>
      <c r="H20" s="2" t="str">
        <f t="shared" si="5"/>
        <v> </v>
      </c>
      <c r="I20" s="3" t="s">
        <v>16</v>
      </c>
      <c r="J20" s="3" t="s">
        <v>66</v>
      </c>
      <c r="K20" s="2">
        <v>0</v>
      </c>
      <c r="L20" s="9">
        <v>97.11518</v>
      </c>
    </row>
    <row r="21" spans="1:12" ht="15">
      <c r="A21" s="2">
        <v>20</v>
      </c>
      <c r="B21" s="2" t="str">
        <f t="shared" si="0"/>
        <v>E</v>
      </c>
      <c r="C21" t="str">
        <f t="shared" si="1"/>
        <v>Глутаминовая кислота  </v>
      </c>
      <c r="D21" s="18">
        <f t="shared" si="2"/>
        <v>129.11398</v>
      </c>
      <c r="E21" s="2">
        <f t="shared" si="3"/>
        <v>0</v>
      </c>
      <c r="G21" s="2" t="str">
        <f t="shared" si="4"/>
        <v> </v>
      </c>
      <c r="H21" s="2" t="str">
        <f t="shared" si="5"/>
        <v> </v>
      </c>
      <c r="I21" s="3" t="s">
        <v>17</v>
      </c>
      <c r="J21" s="3" t="s">
        <v>67</v>
      </c>
      <c r="K21" s="2">
        <v>1</v>
      </c>
      <c r="L21" s="9">
        <v>87.0773</v>
      </c>
    </row>
    <row r="22" spans="1:12" ht="15">
      <c r="A22" s="2">
        <v>21</v>
      </c>
      <c r="B22" s="2" t="str">
        <f t="shared" si="0"/>
        <v>L</v>
      </c>
      <c r="C22" t="str">
        <f t="shared" si="1"/>
        <v>Лейцин                </v>
      </c>
      <c r="D22" s="18">
        <f t="shared" si="2"/>
        <v>114.10264000000001</v>
      </c>
      <c r="E22" s="2">
        <f t="shared" si="3"/>
        <v>1</v>
      </c>
      <c r="G22" s="2" t="str">
        <f t="shared" si="4"/>
        <v> </v>
      </c>
      <c r="H22" s="2" t="str">
        <f t="shared" si="5"/>
        <v> </v>
      </c>
      <c r="I22" s="3" t="s">
        <v>18</v>
      </c>
      <c r="J22" s="3" t="s">
        <v>68</v>
      </c>
      <c r="K22" s="2">
        <v>1</v>
      </c>
      <c r="L22" s="9">
        <v>71.0779</v>
      </c>
    </row>
    <row r="23" spans="1:12" ht="15">
      <c r="A23" s="2">
        <v>22</v>
      </c>
      <c r="B23" s="2" t="str">
        <f t="shared" si="0"/>
        <v>A</v>
      </c>
      <c r="C23" t="str">
        <f t="shared" si="1"/>
        <v>Аланин                </v>
      </c>
      <c r="D23" s="18">
        <f t="shared" si="2"/>
        <v>186.2099</v>
      </c>
      <c r="E23" s="2">
        <f t="shared" si="3"/>
        <v>1</v>
      </c>
      <c r="G23" s="2" t="str">
        <f t="shared" si="4"/>
        <v> </v>
      </c>
      <c r="H23" s="30" t="str">
        <f t="shared" si="5"/>
        <v>+</v>
      </c>
      <c r="I23" s="3" t="s">
        <v>19</v>
      </c>
      <c r="J23" s="3" t="s">
        <v>69</v>
      </c>
      <c r="K23" s="2">
        <v>1</v>
      </c>
      <c r="L23" s="9">
        <v>45.040620000000004</v>
      </c>
    </row>
    <row r="24" spans="1:8" ht="12.75">
      <c r="A24" s="2">
        <v>23</v>
      </c>
      <c r="B24" s="2" t="str">
        <f t="shared" si="0"/>
        <v>K</v>
      </c>
      <c r="C24" t="str">
        <f t="shared" si="1"/>
        <v>Лизин                 </v>
      </c>
      <c r="D24" s="18">
        <f t="shared" si="2"/>
        <v>113.15763999999999</v>
      </c>
      <c r="E24" s="2">
        <f t="shared" si="3"/>
        <v>0</v>
      </c>
      <c r="G24" s="2" t="str">
        <f t="shared" si="4"/>
        <v> </v>
      </c>
      <c r="H24" s="30" t="str">
        <f t="shared" si="5"/>
        <v> </v>
      </c>
    </row>
    <row r="25" spans="1:8" ht="12.75">
      <c r="A25" s="2">
        <v>24</v>
      </c>
      <c r="B25" s="2" t="str">
        <f t="shared" si="0"/>
        <v>E</v>
      </c>
      <c r="C25" t="str">
        <f t="shared" si="1"/>
        <v>Глутаминовая кислота  </v>
      </c>
      <c r="D25" s="18">
        <f t="shared" si="2"/>
        <v>129.11398</v>
      </c>
      <c r="E25" s="2">
        <f t="shared" si="3"/>
        <v>0</v>
      </c>
      <c r="G25" s="2" t="str">
        <f t="shared" si="4"/>
        <v> </v>
      </c>
      <c r="H25" s="30" t="str">
        <f t="shared" si="5"/>
        <v> </v>
      </c>
    </row>
    <row r="26" spans="1:8" ht="12.75">
      <c r="A26" s="2">
        <v>25</v>
      </c>
      <c r="B26" s="2" t="str">
        <f t="shared" si="0"/>
        <v>I</v>
      </c>
      <c r="C26" t="str">
        <f t="shared" si="1"/>
        <v>Изолейцин             </v>
      </c>
      <c r="D26" s="18">
        <f t="shared" si="2"/>
        <v>115.08739999999999</v>
      </c>
      <c r="E26" s="2">
        <f t="shared" si="3"/>
        <v>1</v>
      </c>
      <c r="G26" s="2" t="str">
        <f t="shared" si="4"/>
        <v> </v>
      </c>
      <c r="H26" s="30" t="str">
        <f t="shared" si="5"/>
        <v>+</v>
      </c>
    </row>
    <row r="27" spans="1:8" ht="12.75">
      <c r="A27" s="2">
        <v>26</v>
      </c>
      <c r="B27" s="2" t="str">
        <f t="shared" si="0"/>
        <v>A</v>
      </c>
      <c r="C27" t="str">
        <f t="shared" si="1"/>
        <v>Аланин                </v>
      </c>
      <c r="D27" s="18">
        <f t="shared" si="2"/>
        <v>186.2099</v>
      </c>
      <c r="E27" s="2">
        <f t="shared" si="3"/>
        <v>1</v>
      </c>
      <c r="G27" s="2" t="str">
        <f t="shared" si="4"/>
        <v> </v>
      </c>
      <c r="H27" s="30" t="str">
        <f t="shared" si="5"/>
        <v>+</v>
      </c>
    </row>
    <row r="28" spans="1:8" ht="12.75">
      <c r="A28" s="2">
        <v>27</v>
      </c>
      <c r="B28" s="2" t="str">
        <f t="shared" si="0"/>
        <v>D</v>
      </c>
      <c r="C28" t="str">
        <f t="shared" si="1"/>
        <v>Аспарагиновая кислота </v>
      </c>
      <c r="D28" s="18">
        <f t="shared" si="2"/>
        <v>147.17386000000002</v>
      </c>
      <c r="E28" s="2">
        <f t="shared" si="3"/>
        <v>0</v>
      </c>
      <c r="G28" s="2" t="str">
        <f t="shared" si="4"/>
        <v>+</v>
      </c>
      <c r="H28" s="30" t="str">
        <f t="shared" si="5"/>
        <v> </v>
      </c>
    </row>
    <row r="29" spans="1:8" ht="12.75">
      <c r="A29" s="2">
        <v>28</v>
      </c>
      <c r="B29" s="2" t="str">
        <f t="shared" si="0"/>
        <v>I</v>
      </c>
      <c r="C29" t="str">
        <f t="shared" si="1"/>
        <v>Изолейцин             </v>
      </c>
      <c r="D29" s="18">
        <f t="shared" si="2"/>
        <v>115.08739999999999</v>
      </c>
      <c r="E29" s="2">
        <f t="shared" si="3"/>
        <v>1</v>
      </c>
      <c r="G29" s="2" t="str">
        <f t="shared" si="4"/>
        <v> </v>
      </c>
      <c r="H29" s="30" t="str">
        <f t="shared" si="5"/>
        <v>+</v>
      </c>
    </row>
    <row r="30" spans="1:8" ht="12.75">
      <c r="A30" s="2">
        <v>29</v>
      </c>
      <c r="B30" s="2" t="str">
        <f t="shared" si="0"/>
        <v>V</v>
      </c>
      <c r="C30" t="str">
        <f t="shared" si="1"/>
        <v>Валин                 </v>
      </c>
      <c r="D30" s="18">
        <f t="shared" si="2"/>
        <v>45.040620000000004</v>
      </c>
      <c r="E30" s="2">
        <f t="shared" si="3"/>
        <v>1</v>
      </c>
      <c r="G30" s="2" t="str">
        <f t="shared" si="4"/>
        <v>+</v>
      </c>
      <c r="H30" s="30" t="str">
        <f t="shared" si="5"/>
        <v>+</v>
      </c>
    </row>
    <row r="31" spans="1:8" ht="12.75">
      <c r="A31" s="2">
        <v>30</v>
      </c>
      <c r="B31" s="2" t="str">
        <f t="shared" si="0"/>
        <v>G</v>
      </c>
      <c r="C31" t="str">
        <f t="shared" si="1"/>
        <v>Глицин                </v>
      </c>
      <c r="D31" s="18">
        <f t="shared" si="2"/>
        <v>128.17228</v>
      </c>
      <c r="E31" s="2">
        <f t="shared" si="3"/>
        <v>0</v>
      </c>
      <c r="G31" s="30" t="str">
        <f t="shared" si="4"/>
        <v>+</v>
      </c>
      <c r="H31" s="2" t="str">
        <f t="shared" si="5"/>
        <v> </v>
      </c>
    </row>
    <row r="32" spans="1:8" ht="12.75">
      <c r="A32" s="2">
        <v>31</v>
      </c>
      <c r="B32" s="2" t="str">
        <f t="shared" si="0"/>
        <v>V</v>
      </c>
      <c r="C32" t="str">
        <f t="shared" si="1"/>
        <v>Валин                 </v>
      </c>
      <c r="D32" s="18">
        <f t="shared" si="2"/>
        <v>45.040620000000004</v>
      </c>
      <c r="E32" s="2">
        <f t="shared" si="3"/>
        <v>1</v>
      </c>
      <c r="G32" s="30" t="str">
        <f t="shared" si="4"/>
        <v> </v>
      </c>
      <c r="H32" s="2" t="str">
        <f t="shared" si="5"/>
        <v>+</v>
      </c>
    </row>
    <row r="33" spans="1:8" ht="12.75">
      <c r="A33" s="2">
        <v>32</v>
      </c>
      <c r="B33" s="2" t="str">
        <f t="shared" si="0"/>
        <v>Q</v>
      </c>
      <c r="C33" t="str">
        <f t="shared" si="1"/>
        <v>Глутамин              </v>
      </c>
      <c r="D33" s="18">
        <f t="shared" si="2"/>
        <v>131.19606</v>
      </c>
      <c r="E33" s="2">
        <f t="shared" si="3"/>
        <v>0</v>
      </c>
      <c r="G33" s="30" t="str">
        <f t="shared" si="4"/>
        <v>+</v>
      </c>
      <c r="H33" s="2" t="str">
        <f t="shared" si="5"/>
        <v> </v>
      </c>
    </row>
    <row r="34" spans="1:8" ht="12.75">
      <c r="A34" s="2">
        <v>33</v>
      </c>
      <c r="B34" s="2" t="str">
        <f t="shared" si="0"/>
        <v>L</v>
      </c>
      <c r="C34" t="str">
        <f t="shared" si="1"/>
        <v>Лейцин                </v>
      </c>
      <c r="D34" s="18">
        <f t="shared" si="2"/>
        <v>114.10264000000001</v>
      </c>
      <c r="E34" s="2">
        <f t="shared" si="3"/>
        <v>1</v>
      </c>
      <c r="G34" s="30" t="str">
        <f t="shared" si="4"/>
        <v> </v>
      </c>
      <c r="H34" s="31" t="str">
        <f t="shared" si="5"/>
        <v>+</v>
      </c>
    </row>
    <row r="35" spans="1:8" ht="12.75">
      <c r="A35" s="2">
        <v>34</v>
      </c>
      <c r="B35" s="2" t="str">
        <f t="shared" si="0"/>
        <v>G</v>
      </c>
      <c r="C35" t="str">
        <f t="shared" si="1"/>
        <v>Глицин                </v>
      </c>
      <c r="D35" s="18">
        <f t="shared" si="2"/>
        <v>128.17228</v>
      </c>
      <c r="E35" s="2">
        <f t="shared" si="3"/>
        <v>0</v>
      </c>
      <c r="G35" s="30" t="str">
        <f t="shared" si="4"/>
        <v>+</v>
      </c>
      <c r="H35" s="2" t="str">
        <f t="shared" si="5"/>
        <v> </v>
      </c>
    </row>
    <row r="36" spans="1:8" ht="12.75">
      <c r="A36" s="2">
        <v>35</v>
      </c>
      <c r="B36" s="2" t="str">
        <f t="shared" si="0"/>
        <v>K</v>
      </c>
      <c r="C36" t="str">
        <f t="shared" si="1"/>
        <v>Лизин                 </v>
      </c>
      <c r="D36" s="18">
        <f t="shared" si="2"/>
        <v>113.15763999999999</v>
      </c>
      <c r="E36" s="2">
        <f t="shared" si="3"/>
        <v>0</v>
      </c>
      <c r="G36" s="2" t="str">
        <f t="shared" si="4"/>
        <v> </v>
      </c>
      <c r="H36" s="2" t="str">
        <f t="shared" si="5"/>
        <v> </v>
      </c>
    </row>
    <row r="37" spans="1:8" ht="12.75">
      <c r="A37" s="2">
        <v>36</v>
      </c>
      <c r="B37" s="2" t="str">
        <f t="shared" si="0"/>
        <v>C</v>
      </c>
      <c r="C37" t="str">
        <f t="shared" si="1"/>
        <v>Цистеин               </v>
      </c>
      <c r="D37" s="18">
        <f t="shared" si="2"/>
        <v>137.13928</v>
      </c>
      <c r="E37" s="2">
        <f t="shared" si="3"/>
        <v>1</v>
      </c>
      <c r="G37" s="2" t="str">
        <f t="shared" si="4"/>
        <v> </v>
      </c>
      <c r="H37" s="2" t="str">
        <f t="shared" si="5"/>
        <v>+</v>
      </c>
    </row>
    <row r="38" spans="1:8" ht="12.75">
      <c r="A38" s="2">
        <v>37</v>
      </c>
      <c r="B38" s="2" t="str">
        <f t="shared" si="0"/>
        <v>S</v>
      </c>
      <c r="C38" t="str">
        <f t="shared" si="1"/>
        <v>Серин                 </v>
      </c>
      <c r="D38" s="18">
        <f t="shared" si="2"/>
        <v>99.13105999999999</v>
      </c>
      <c r="E38" s="2">
        <f t="shared" si="3"/>
        <v>0</v>
      </c>
      <c r="G38" s="2" t="str">
        <f t="shared" si="4"/>
        <v>+</v>
      </c>
      <c r="H38" s="2" t="str">
        <f t="shared" si="5"/>
        <v> </v>
      </c>
    </row>
    <row r="39" spans="1:8" ht="12.75">
      <c r="A39" s="2">
        <v>38</v>
      </c>
      <c r="B39" s="2" t="str">
        <f t="shared" si="0"/>
        <v>V</v>
      </c>
      <c r="C39" t="str">
        <f t="shared" si="1"/>
        <v>Валин                 </v>
      </c>
      <c r="D39" s="18">
        <f t="shared" si="2"/>
        <v>45.040620000000004</v>
      </c>
      <c r="E39" s="2">
        <f t="shared" si="3"/>
        <v>1</v>
      </c>
      <c r="G39" s="2" t="str">
        <f t="shared" si="4"/>
        <v> </v>
      </c>
      <c r="H39" s="2" t="str">
        <f t="shared" si="5"/>
        <v>+</v>
      </c>
    </row>
    <row r="40" spans="1:8" ht="12.75">
      <c r="A40" s="2">
        <v>39</v>
      </c>
      <c r="B40" s="2" t="str">
        <f t="shared" si="0"/>
        <v>T</v>
      </c>
      <c r="C40" t="str">
        <f t="shared" si="1"/>
        <v>Треонин               </v>
      </c>
      <c r="D40" s="18">
        <f t="shared" si="2"/>
        <v>97.11518</v>
      </c>
      <c r="E40" s="2">
        <f t="shared" si="3"/>
        <v>0</v>
      </c>
      <c r="G40" s="2" t="str">
        <f t="shared" si="4"/>
        <v>+</v>
      </c>
      <c r="H40" s="2" t="str">
        <f t="shared" si="5"/>
        <v> </v>
      </c>
    </row>
    <row r="41" spans="1:8" ht="12.75">
      <c r="A41" s="2">
        <v>40</v>
      </c>
      <c r="B41" s="2" t="str">
        <f t="shared" si="0"/>
        <v>R</v>
      </c>
      <c r="C41" t="str">
        <f t="shared" si="1"/>
        <v>Аргинин               </v>
      </c>
      <c r="D41" s="18">
        <f t="shared" si="2"/>
        <v>163.17326</v>
      </c>
      <c r="E41" s="2">
        <f t="shared" si="3"/>
        <v>0</v>
      </c>
      <c r="G41" s="2" t="str">
        <f t="shared" si="4"/>
        <v> </v>
      </c>
      <c r="H41" s="2" t="str">
        <f t="shared" si="5"/>
        <v> </v>
      </c>
    </row>
    <row r="42" spans="1:8" ht="12.75">
      <c r="A42" s="2">
        <v>41</v>
      </c>
      <c r="B42" s="2" t="str">
        <f t="shared" si="0"/>
        <v>F</v>
      </c>
      <c r="C42" t="str">
        <f t="shared" si="1"/>
        <v>Фенилаланин           </v>
      </c>
      <c r="D42" s="18">
        <f t="shared" si="2"/>
        <v>103.1429</v>
      </c>
      <c r="E42" s="2">
        <f t="shared" si="3"/>
        <v>1</v>
      </c>
      <c r="G42" s="2" t="str">
        <f t="shared" si="4"/>
        <v> </v>
      </c>
      <c r="H42" s="2" t="str">
        <f t="shared" si="5"/>
        <v>+</v>
      </c>
    </row>
    <row r="43" spans="1:8" ht="12.75">
      <c r="A43" s="2">
        <v>42</v>
      </c>
      <c r="B43" s="2" t="str">
        <f t="shared" si="0"/>
        <v>S</v>
      </c>
      <c r="C43" t="str">
        <f t="shared" si="1"/>
        <v>Серин                 </v>
      </c>
      <c r="D43" s="18">
        <f t="shared" si="2"/>
        <v>99.13105999999999</v>
      </c>
      <c r="E43" s="2">
        <f t="shared" si="3"/>
        <v>0</v>
      </c>
      <c r="G43" s="2" t="str">
        <f t="shared" si="4"/>
        <v> </v>
      </c>
      <c r="H43" s="2" t="str">
        <f t="shared" si="5"/>
        <v> </v>
      </c>
    </row>
    <row r="44" spans="1:8" ht="12.75">
      <c r="A44" s="2">
        <v>43</v>
      </c>
      <c r="B44" s="2" t="str">
        <f t="shared" si="0"/>
        <v>D</v>
      </c>
      <c r="C44" t="str">
        <f t="shared" si="1"/>
        <v>Аспарагиновая кислота </v>
      </c>
      <c r="D44" s="18">
        <f t="shared" si="2"/>
        <v>147.17386000000002</v>
      </c>
      <c r="E44" s="2">
        <f t="shared" si="3"/>
        <v>0</v>
      </c>
      <c r="G44" s="2" t="str">
        <f t="shared" si="4"/>
        <v> </v>
      </c>
      <c r="H44" s="2" t="str">
        <f t="shared" si="5"/>
        <v> </v>
      </c>
    </row>
    <row r="45" spans="1:8" ht="12.75">
      <c r="A45" s="2">
        <v>44</v>
      </c>
      <c r="B45" s="2" t="str">
        <f t="shared" si="0"/>
        <v>G</v>
      </c>
      <c r="C45" t="str">
        <f t="shared" si="1"/>
        <v>Глицин                </v>
      </c>
      <c r="D45" s="18">
        <f t="shared" si="2"/>
        <v>128.17228</v>
      </c>
      <c r="E45" s="2">
        <f t="shared" si="3"/>
        <v>0</v>
      </c>
      <c r="G45" s="2" t="str">
        <f t="shared" si="4"/>
        <v> </v>
      </c>
      <c r="H45" s="2" t="str">
        <f t="shared" si="5"/>
        <v> </v>
      </c>
    </row>
    <row r="46" spans="1:8" ht="12.75">
      <c r="A46" s="2">
        <v>45</v>
      </c>
      <c r="B46" s="2" t="str">
        <f t="shared" si="0"/>
        <v>E</v>
      </c>
      <c r="C46" t="str">
        <f t="shared" si="1"/>
        <v>Глутаминовая кислота  </v>
      </c>
      <c r="D46" s="18">
        <f t="shared" si="2"/>
        <v>129.11398</v>
      </c>
      <c r="E46" s="2">
        <f t="shared" si="3"/>
        <v>0</v>
      </c>
      <c r="G46" s="2" t="str">
        <f t="shared" si="4"/>
        <v> </v>
      </c>
      <c r="H46" s="2" t="str">
        <f t="shared" si="5"/>
        <v> </v>
      </c>
    </row>
    <row r="47" spans="1:8" ht="12.75">
      <c r="A47" s="2">
        <v>46</v>
      </c>
      <c r="B47" s="2" t="str">
        <f t="shared" si="0"/>
        <v>V</v>
      </c>
      <c r="C47" t="str">
        <f t="shared" si="1"/>
        <v>Валин                 </v>
      </c>
      <c r="D47" s="18">
        <f t="shared" si="2"/>
        <v>45.040620000000004</v>
      </c>
      <c r="E47" s="2">
        <f t="shared" si="3"/>
        <v>1</v>
      </c>
      <c r="G47" s="2" t="str">
        <f t="shared" si="4"/>
        <v> </v>
      </c>
      <c r="H47" s="2" t="str">
        <f t="shared" si="5"/>
        <v>+</v>
      </c>
    </row>
    <row r="48" spans="1:8" ht="12.75">
      <c r="A48" s="2">
        <v>47</v>
      </c>
      <c r="B48" s="2" t="str">
        <f t="shared" si="0"/>
        <v>Q</v>
      </c>
      <c r="C48" t="str">
        <f t="shared" si="1"/>
        <v>Глутамин              </v>
      </c>
      <c r="D48" s="18">
        <f t="shared" si="2"/>
        <v>131.19606</v>
      </c>
      <c r="E48" s="2">
        <f t="shared" si="3"/>
        <v>0</v>
      </c>
      <c r="G48" s="30" t="str">
        <f t="shared" si="4"/>
        <v>+</v>
      </c>
      <c r="H48" s="2" t="str">
        <f t="shared" si="5"/>
        <v> </v>
      </c>
    </row>
    <row r="49" spans="1:8" ht="12.75">
      <c r="A49" s="2">
        <v>48</v>
      </c>
      <c r="B49" s="2" t="str">
        <f t="shared" si="0"/>
        <v>I</v>
      </c>
      <c r="C49" t="str">
        <f t="shared" si="1"/>
        <v>Изолейцин             </v>
      </c>
      <c r="D49" s="18">
        <f t="shared" si="2"/>
        <v>115.08739999999999</v>
      </c>
      <c r="E49" s="2">
        <f t="shared" si="3"/>
        <v>1</v>
      </c>
      <c r="G49" s="30" t="str">
        <f t="shared" si="4"/>
        <v> </v>
      </c>
      <c r="H49" s="2" t="str">
        <f t="shared" si="5"/>
        <v>+</v>
      </c>
    </row>
    <row r="50" spans="1:8" ht="12.75">
      <c r="A50" s="2">
        <v>49</v>
      </c>
      <c r="B50" s="2" t="str">
        <f t="shared" si="0"/>
        <v>N</v>
      </c>
      <c r="C50" t="str">
        <f t="shared" si="1"/>
        <v>Аспарагин             </v>
      </c>
      <c r="D50" s="18">
        <f t="shared" si="2"/>
        <v>156.18568000000002</v>
      </c>
      <c r="E50" s="2">
        <f t="shared" si="3"/>
        <v>0</v>
      </c>
      <c r="G50" s="30" t="str">
        <f t="shared" si="4"/>
        <v>+</v>
      </c>
      <c r="H50" s="2" t="str">
        <f t="shared" si="5"/>
        <v> </v>
      </c>
    </row>
    <row r="51" spans="1:8" ht="12.75">
      <c r="A51" s="2">
        <v>50</v>
      </c>
      <c r="B51" s="2" t="str">
        <f t="shared" si="0"/>
        <v>I</v>
      </c>
      <c r="C51" t="str">
        <f t="shared" si="1"/>
        <v>Изолейцин             </v>
      </c>
      <c r="D51" s="18">
        <f t="shared" si="2"/>
        <v>115.08739999999999</v>
      </c>
      <c r="E51" s="2">
        <f t="shared" si="3"/>
        <v>1</v>
      </c>
      <c r="G51" s="30" t="str">
        <f t="shared" si="4"/>
        <v> </v>
      </c>
      <c r="H51" s="30" t="str">
        <f t="shared" si="5"/>
        <v>+</v>
      </c>
    </row>
    <row r="52" spans="1:8" ht="12.75">
      <c r="A52" s="2">
        <v>51</v>
      </c>
      <c r="B52" s="2" t="str">
        <f t="shared" si="0"/>
        <v>E</v>
      </c>
      <c r="C52" t="str">
        <f t="shared" si="1"/>
        <v>Глутаминовая кислота  </v>
      </c>
      <c r="D52" s="18">
        <f t="shared" si="2"/>
        <v>129.11398</v>
      </c>
      <c r="E52" s="2">
        <f t="shared" si="3"/>
        <v>0</v>
      </c>
      <c r="G52" s="30" t="str">
        <f t="shared" si="4"/>
        <v>+</v>
      </c>
      <c r="H52" s="30" t="str">
        <f t="shared" si="5"/>
        <v> </v>
      </c>
    </row>
    <row r="53" spans="1:8" ht="12.75">
      <c r="A53" s="2">
        <v>52</v>
      </c>
      <c r="B53" s="2" t="str">
        <f t="shared" si="0"/>
        <v>E</v>
      </c>
      <c r="C53" t="str">
        <f t="shared" si="1"/>
        <v>Глутаминовая кислота  </v>
      </c>
      <c r="D53" s="18">
        <f t="shared" si="2"/>
        <v>129.11398</v>
      </c>
      <c r="E53" s="2">
        <f t="shared" si="3"/>
        <v>0</v>
      </c>
      <c r="G53" s="2" t="str">
        <f t="shared" si="4"/>
        <v> </v>
      </c>
      <c r="H53" s="30" t="str">
        <f t="shared" si="5"/>
        <v> </v>
      </c>
    </row>
    <row r="54" spans="1:8" ht="12.75">
      <c r="A54" s="2">
        <v>53</v>
      </c>
      <c r="B54" s="2" t="str">
        <f t="shared" si="0"/>
        <v>S</v>
      </c>
      <c r="C54" t="str">
        <f t="shared" si="1"/>
        <v>Серин                 </v>
      </c>
      <c r="D54" s="18">
        <f t="shared" si="2"/>
        <v>99.13105999999999</v>
      </c>
      <c r="E54" s="2">
        <f t="shared" si="3"/>
        <v>0</v>
      </c>
      <c r="G54" s="2" t="str">
        <f t="shared" si="4"/>
        <v> </v>
      </c>
      <c r="H54" s="30" t="str">
        <f t="shared" si="5"/>
        <v> </v>
      </c>
    </row>
    <row r="55" spans="1:8" ht="12.75">
      <c r="A55" s="2">
        <v>54</v>
      </c>
      <c r="B55" s="2" t="str">
        <f t="shared" si="0"/>
        <v>I</v>
      </c>
      <c r="C55" t="str">
        <f t="shared" si="1"/>
        <v>Изолейцин             </v>
      </c>
      <c r="D55" s="18">
        <f t="shared" si="2"/>
        <v>115.08739999999999</v>
      </c>
      <c r="E55" s="2">
        <f t="shared" si="3"/>
        <v>1</v>
      </c>
      <c r="G55" s="2" t="str">
        <f t="shared" si="4"/>
        <v> </v>
      </c>
      <c r="H55" s="30" t="str">
        <f t="shared" si="5"/>
        <v>+</v>
      </c>
    </row>
    <row r="56" spans="1:8" ht="12.75">
      <c r="A56" s="2">
        <v>55</v>
      </c>
      <c r="B56" s="2" t="str">
        <f t="shared" si="0"/>
        <v>R</v>
      </c>
      <c r="C56" t="str">
        <f t="shared" si="1"/>
        <v>Аргинин               </v>
      </c>
      <c r="D56" s="18">
        <f t="shared" si="2"/>
        <v>163.17326</v>
      </c>
      <c r="E56" s="2">
        <f t="shared" si="3"/>
        <v>0</v>
      </c>
      <c r="G56" s="2" t="str">
        <f t="shared" si="4"/>
        <v> </v>
      </c>
      <c r="H56" s="30" t="str">
        <f t="shared" si="5"/>
        <v> </v>
      </c>
    </row>
    <row r="57" spans="1:8" ht="12.75">
      <c r="A57" s="2">
        <v>56</v>
      </c>
      <c r="B57" s="2" t="str">
        <f t="shared" si="0"/>
        <v>G</v>
      </c>
      <c r="C57" t="str">
        <f t="shared" si="1"/>
        <v>Глицин                </v>
      </c>
      <c r="D57" s="18">
        <f t="shared" si="2"/>
        <v>128.17228</v>
      </c>
      <c r="E57" s="2">
        <f t="shared" si="3"/>
        <v>0</v>
      </c>
      <c r="G57" s="2" t="str">
        <f t="shared" si="4"/>
        <v> </v>
      </c>
      <c r="H57" s="30" t="str">
        <f t="shared" si="5"/>
        <v> </v>
      </c>
    </row>
    <row r="58" spans="1:8" ht="12.75">
      <c r="A58" s="2">
        <v>57</v>
      </c>
      <c r="B58" s="2" t="str">
        <f t="shared" si="0"/>
        <v>C</v>
      </c>
      <c r="C58" t="str">
        <f t="shared" si="1"/>
        <v>Цистеин               </v>
      </c>
      <c r="D58" s="18">
        <f t="shared" si="2"/>
        <v>137.13928</v>
      </c>
      <c r="E58" s="2">
        <f t="shared" si="3"/>
        <v>1</v>
      </c>
      <c r="G58" s="2" t="str">
        <f t="shared" si="4"/>
        <v> </v>
      </c>
      <c r="H58" s="30" t="str">
        <f t="shared" si="5"/>
        <v>+</v>
      </c>
    </row>
    <row r="59" spans="1:8" ht="12.75">
      <c r="A59" s="2">
        <v>58</v>
      </c>
      <c r="B59" s="2" t="str">
        <f t="shared" si="0"/>
        <v>D</v>
      </c>
      <c r="C59" t="str">
        <f t="shared" si="1"/>
        <v>Аспарагиновая кислота </v>
      </c>
      <c r="D59" s="18">
        <f t="shared" si="2"/>
        <v>147.17386000000002</v>
      </c>
      <c r="E59" s="2">
        <f t="shared" si="3"/>
        <v>0</v>
      </c>
      <c r="G59" s="30" t="str">
        <f t="shared" si="4"/>
        <v>+</v>
      </c>
      <c r="H59" s="30" t="str">
        <f t="shared" si="5"/>
        <v> </v>
      </c>
    </row>
    <row r="60" spans="1:8" ht="12.75">
      <c r="A60" s="2">
        <v>59</v>
      </c>
      <c r="B60" s="2" t="str">
        <f t="shared" si="0"/>
        <v>C</v>
      </c>
      <c r="C60" t="str">
        <f t="shared" si="1"/>
        <v>Цистеин               </v>
      </c>
      <c r="D60" s="18">
        <f t="shared" si="2"/>
        <v>137.13928</v>
      </c>
      <c r="E60" s="2">
        <f t="shared" si="3"/>
        <v>1</v>
      </c>
      <c r="G60" s="30" t="str">
        <f t="shared" si="4"/>
        <v> </v>
      </c>
      <c r="H60" s="30" t="str">
        <f t="shared" si="5"/>
        <v>+</v>
      </c>
    </row>
    <row r="61" spans="1:8" ht="12.75">
      <c r="A61" s="2">
        <v>60</v>
      </c>
      <c r="B61" s="2" t="str">
        <f t="shared" si="0"/>
        <v>Y</v>
      </c>
      <c r="C61" t="str">
        <f t="shared" si="1"/>
        <v>Тирозин               </v>
      </c>
      <c r="D61" s="18">
        <f t="shared" si="2"/>
        <v>71.0779</v>
      </c>
      <c r="E61" s="2">
        <f t="shared" si="3"/>
        <v>1</v>
      </c>
      <c r="G61" s="30" t="str">
        <f t="shared" si="4"/>
        <v>+</v>
      </c>
      <c r="H61" s="30" t="str">
        <f t="shared" si="5"/>
        <v>+</v>
      </c>
    </row>
    <row r="62" spans="1:8" ht="12.75">
      <c r="A62" s="2">
        <v>61</v>
      </c>
      <c r="B62" s="2" t="str">
        <f t="shared" si="0"/>
        <v>I</v>
      </c>
      <c r="C62" t="str">
        <f t="shared" si="1"/>
        <v>Изолейцин             </v>
      </c>
      <c r="D62" s="18">
        <f t="shared" si="2"/>
        <v>115.08739999999999</v>
      </c>
      <c r="E62" s="2">
        <f t="shared" si="3"/>
        <v>1</v>
      </c>
      <c r="G62" s="30" t="str">
        <f t="shared" si="4"/>
        <v>+</v>
      </c>
      <c r="H62" s="30" t="str">
        <f t="shared" si="5"/>
        <v>+</v>
      </c>
    </row>
    <row r="63" spans="1:8" ht="12.75">
      <c r="A63" s="2">
        <v>62</v>
      </c>
      <c r="B63" s="2" t="str">
        <f t="shared" si="0"/>
        <v>I</v>
      </c>
      <c r="C63" t="str">
        <f t="shared" si="1"/>
        <v>Изолейцин             </v>
      </c>
      <c r="D63" s="18">
        <f t="shared" si="2"/>
        <v>115.08739999999999</v>
      </c>
      <c r="E63" s="2">
        <f t="shared" si="3"/>
        <v>1</v>
      </c>
      <c r="G63" s="30" t="str">
        <f t="shared" si="4"/>
        <v>+</v>
      </c>
      <c r="H63" s="2" t="str">
        <f t="shared" si="5"/>
        <v>+</v>
      </c>
    </row>
    <row r="64" spans="1:8" ht="12.75">
      <c r="A64" s="2">
        <v>63</v>
      </c>
      <c r="B64" s="2" t="str">
        <f t="shared" si="0"/>
        <v>Q</v>
      </c>
      <c r="C64" t="str">
        <f t="shared" si="1"/>
        <v>Глутамин              </v>
      </c>
      <c r="D64" s="18">
        <f t="shared" si="2"/>
        <v>131.19606</v>
      </c>
      <c r="E64" s="2">
        <f t="shared" si="3"/>
        <v>0</v>
      </c>
      <c r="G64" s="2" t="str">
        <f t="shared" si="4"/>
        <v>+</v>
      </c>
      <c r="H64" s="2" t="str">
        <f t="shared" si="5"/>
        <v> </v>
      </c>
    </row>
    <row r="65" spans="1:8" ht="12.75">
      <c r="A65" s="2">
        <v>64</v>
      </c>
      <c r="B65" s="2" t="str">
        <f t="shared" si="0"/>
        <v>S</v>
      </c>
      <c r="C65" t="str">
        <f t="shared" si="1"/>
        <v>Серин                 </v>
      </c>
      <c r="D65" s="18">
        <f t="shared" si="2"/>
        <v>99.13105999999999</v>
      </c>
      <c r="E65" s="2">
        <f t="shared" si="3"/>
        <v>0</v>
      </c>
      <c r="G65" s="2" t="str">
        <f t="shared" si="4"/>
        <v> </v>
      </c>
      <c r="H65" s="2" t="str">
        <f t="shared" si="5"/>
        <v> </v>
      </c>
    </row>
    <row r="66" spans="1:8" ht="12.75">
      <c r="A66" s="2">
        <v>65</v>
      </c>
      <c r="B66" s="2" t="str">
        <f t="shared" si="0"/>
        <v>T</v>
      </c>
      <c r="C66" t="str">
        <f t="shared" si="1"/>
        <v>Треонин               </v>
      </c>
      <c r="D66" s="18">
        <f t="shared" si="2"/>
        <v>97.11518</v>
      </c>
      <c r="E66" s="2">
        <f t="shared" si="3"/>
        <v>0</v>
      </c>
      <c r="G66" s="2" t="str">
        <f t="shared" si="4"/>
        <v> </v>
      </c>
      <c r="H66" s="2" t="str">
        <f t="shared" si="5"/>
        <v> </v>
      </c>
    </row>
    <row r="67" spans="1:8" ht="12.75">
      <c r="A67" s="2">
        <v>66</v>
      </c>
      <c r="B67" s="2" t="str">
        <f aca="true" t="shared" si="6" ref="B67:B130">MID($I$1,$A67,1)</f>
        <v>S</v>
      </c>
      <c r="C67" t="str">
        <f aca="true" t="shared" si="7" ref="C67:C130">VLOOKUP(B67:B382,$I$4:$J$23,2,FALSE)</f>
        <v>Серин                 </v>
      </c>
      <c r="D67" s="18">
        <f aca="true" t="shared" si="8" ref="D67:D130">VLOOKUP(B67:B382,$I$4:$L$23,4,FALSE)</f>
        <v>99.13105999999999</v>
      </c>
      <c r="E67" s="2">
        <f aca="true" t="shared" si="9" ref="E67:E130">VLOOKUP(B67:B382,$I$4:$K$23,3,FALSE)</f>
        <v>0</v>
      </c>
      <c r="G67" s="2" t="str">
        <f t="shared" si="4"/>
        <v> </v>
      </c>
      <c r="H67" s="2" t="str">
        <f t="shared" si="5"/>
        <v> </v>
      </c>
    </row>
    <row r="68" spans="1:8" ht="12.75">
      <c r="A68" s="2">
        <v>67</v>
      </c>
      <c r="B68" s="2" t="str">
        <f t="shared" si="6"/>
        <v>D</v>
      </c>
      <c r="C68" t="str">
        <f t="shared" si="7"/>
        <v>Аспарагиновая кислота </v>
      </c>
      <c r="D68" s="18">
        <f t="shared" si="8"/>
        <v>147.17386000000002</v>
      </c>
      <c r="E68" s="2">
        <f t="shared" si="9"/>
        <v>0</v>
      </c>
      <c r="G68" s="2" t="str">
        <f t="shared" si="4"/>
        <v> </v>
      </c>
      <c r="H68" s="2" t="str">
        <f t="shared" si="5"/>
        <v> </v>
      </c>
    </row>
    <row r="69" spans="1:8" ht="12.75">
      <c r="A69" s="2">
        <v>68</v>
      </c>
      <c r="B69" s="2" t="str">
        <f t="shared" si="6"/>
        <v>P</v>
      </c>
      <c r="C69" t="str">
        <f t="shared" si="7"/>
        <v>Пролин                </v>
      </c>
      <c r="D69" s="18">
        <f t="shared" si="8"/>
        <v>101.10388</v>
      </c>
      <c r="E69" s="2">
        <f t="shared" si="9"/>
        <v>0</v>
      </c>
      <c r="G69" s="2" t="str">
        <f t="shared" si="4"/>
        <v> </v>
      </c>
      <c r="H69" s="2" t="str">
        <f t="shared" si="5"/>
        <v> </v>
      </c>
    </row>
    <row r="70" spans="1:8" ht="12.75">
      <c r="A70" s="2">
        <v>69</v>
      </c>
      <c r="B70" s="2" t="str">
        <f t="shared" si="6"/>
        <v>V</v>
      </c>
      <c r="C70" t="str">
        <f t="shared" si="7"/>
        <v>Валин                 </v>
      </c>
      <c r="D70" s="18">
        <f t="shared" si="8"/>
        <v>45.040620000000004</v>
      </c>
      <c r="E70" s="2">
        <f t="shared" si="9"/>
        <v>1</v>
      </c>
      <c r="G70" s="2" t="str">
        <f t="shared" si="4"/>
        <v> </v>
      </c>
      <c r="H70" s="2" t="str">
        <f t="shared" si="5"/>
        <v> </v>
      </c>
    </row>
    <row r="71" spans="1:8" ht="12.75">
      <c r="A71" s="2">
        <v>70</v>
      </c>
      <c r="B71" s="2" t="str">
        <f t="shared" si="6"/>
        <v>N</v>
      </c>
      <c r="C71" t="str">
        <f t="shared" si="7"/>
        <v>Аспарагин             </v>
      </c>
      <c r="D71" s="18">
        <f t="shared" si="8"/>
        <v>156.18568000000002</v>
      </c>
      <c r="E71" s="2">
        <f t="shared" si="9"/>
        <v>0</v>
      </c>
      <c r="G71" s="2" t="str">
        <f t="shared" si="4"/>
        <v> </v>
      </c>
      <c r="H71" s="2" t="str">
        <f t="shared" si="5"/>
        <v> </v>
      </c>
    </row>
    <row r="72" spans="1:8" ht="12.75">
      <c r="A72" s="2">
        <v>71</v>
      </c>
      <c r="B72" s="2" t="str">
        <f t="shared" si="6"/>
        <v>E</v>
      </c>
      <c r="C72" t="str">
        <f t="shared" si="7"/>
        <v>Глутаминовая кислота  </v>
      </c>
      <c r="D72" s="18">
        <f t="shared" si="8"/>
        <v>129.11398</v>
      </c>
      <c r="E72" s="2">
        <f t="shared" si="9"/>
        <v>0</v>
      </c>
      <c r="G72" s="2" t="str">
        <f aca="true" t="shared" si="10" ref="G72:G135">IF(AND(E71,OR(E73,E69)),"+"," ")</f>
        <v> </v>
      </c>
      <c r="H72" s="2" t="str">
        <f aca="true" t="shared" si="11" ref="H72:H135">IF(AND(E72,OR(OR(E68,E69),OR(E74,E75))),"+"," ")</f>
        <v> </v>
      </c>
    </row>
    <row r="73" spans="1:8" ht="12.75">
      <c r="A73" s="2">
        <v>72</v>
      </c>
      <c r="B73" s="2" t="str">
        <f t="shared" si="6"/>
        <v>H</v>
      </c>
      <c r="C73" t="str">
        <f t="shared" si="7"/>
        <v>Гистидин              </v>
      </c>
      <c r="D73" s="18">
        <f t="shared" si="8"/>
        <v>128.12922</v>
      </c>
      <c r="E73" s="2">
        <f t="shared" si="9"/>
        <v>0</v>
      </c>
      <c r="G73" s="2" t="str">
        <f t="shared" si="10"/>
        <v> </v>
      </c>
      <c r="H73" s="2" t="str">
        <f t="shared" si="11"/>
        <v> </v>
      </c>
    </row>
    <row r="74" spans="1:8" ht="12.75">
      <c r="A74" s="2">
        <v>73</v>
      </c>
      <c r="B74" s="2" t="str">
        <f t="shared" si="6"/>
        <v>I</v>
      </c>
      <c r="C74" t="str">
        <f t="shared" si="7"/>
        <v>Изолейцин             </v>
      </c>
      <c r="D74" s="18">
        <f t="shared" si="8"/>
        <v>115.08739999999999</v>
      </c>
      <c r="E74" s="2">
        <f t="shared" si="9"/>
        <v>1</v>
      </c>
      <c r="G74" s="2" t="str">
        <f t="shared" si="10"/>
        <v> </v>
      </c>
      <c r="H74" s="30" t="str">
        <f t="shared" si="11"/>
        <v>+</v>
      </c>
    </row>
    <row r="75" spans="1:8" ht="12.75">
      <c r="A75" s="2">
        <v>74</v>
      </c>
      <c r="B75" s="2" t="str">
        <f t="shared" si="6"/>
        <v>M</v>
      </c>
      <c r="C75" t="str">
        <f t="shared" si="7"/>
        <v>Метионин              </v>
      </c>
      <c r="D75" s="18">
        <f t="shared" si="8"/>
        <v>113.15763999999999</v>
      </c>
      <c r="E75" s="2">
        <f t="shared" si="9"/>
        <v>1</v>
      </c>
      <c r="G75" s="2" t="str">
        <f t="shared" si="10"/>
        <v> </v>
      </c>
      <c r="H75" s="30" t="str">
        <f t="shared" si="11"/>
        <v>+</v>
      </c>
    </row>
    <row r="76" spans="1:8" ht="12.75">
      <c r="A76" s="2">
        <v>75</v>
      </c>
      <c r="B76" s="2" t="str">
        <f t="shared" si="6"/>
        <v>E</v>
      </c>
      <c r="C76" t="str">
        <f t="shared" si="7"/>
        <v>Глутаминовая кислота  </v>
      </c>
      <c r="D76" s="18">
        <f t="shared" si="8"/>
        <v>129.11398</v>
      </c>
      <c r="E76" s="2">
        <f t="shared" si="9"/>
        <v>0</v>
      </c>
      <c r="G76" s="30" t="str">
        <f t="shared" si="10"/>
        <v>+</v>
      </c>
      <c r="H76" s="30" t="str">
        <f t="shared" si="11"/>
        <v> </v>
      </c>
    </row>
    <row r="77" spans="1:8" ht="12.75">
      <c r="A77" s="2">
        <v>76</v>
      </c>
      <c r="B77" s="2" t="str">
        <f t="shared" si="6"/>
        <v>L</v>
      </c>
      <c r="C77" t="str">
        <f t="shared" si="7"/>
        <v>Лейцин                </v>
      </c>
      <c r="D77" s="18">
        <f t="shared" si="8"/>
        <v>114.10264000000001</v>
      </c>
      <c r="E77" s="2">
        <f t="shared" si="9"/>
        <v>1</v>
      </c>
      <c r="G77" s="30" t="str">
        <f t="shared" si="10"/>
        <v> </v>
      </c>
      <c r="H77" s="30" t="str">
        <f t="shared" si="11"/>
        <v>+</v>
      </c>
    </row>
    <row r="78" spans="1:8" ht="12.75">
      <c r="A78" s="2">
        <v>77</v>
      </c>
      <c r="B78" s="2" t="str">
        <f t="shared" si="6"/>
        <v>L</v>
      </c>
      <c r="C78" t="str">
        <f t="shared" si="7"/>
        <v>Лейцин                </v>
      </c>
      <c r="D78" s="18">
        <f t="shared" si="8"/>
        <v>114.10264000000001</v>
      </c>
      <c r="E78" s="2">
        <f t="shared" si="9"/>
        <v>1</v>
      </c>
      <c r="G78" s="30" t="str">
        <f t="shared" si="10"/>
        <v>+</v>
      </c>
      <c r="H78" s="30" t="str">
        <f t="shared" si="11"/>
        <v>+</v>
      </c>
    </row>
    <row r="79" spans="1:8" ht="12.75">
      <c r="A79" s="2">
        <v>78</v>
      </c>
      <c r="B79" s="2" t="str">
        <f t="shared" si="6"/>
        <v>I</v>
      </c>
      <c r="C79" t="str">
        <f t="shared" si="7"/>
        <v>Изолейцин             </v>
      </c>
      <c r="D79" s="18">
        <f t="shared" si="8"/>
        <v>115.08739999999999</v>
      </c>
      <c r="E79" s="2">
        <f t="shared" si="9"/>
        <v>1</v>
      </c>
      <c r="G79" s="30" t="str">
        <f t="shared" si="10"/>
        <v>+</v>
      </c>
      <c r="H79" s="30" t="str">
        <f t="shared" si="11"/>
        <v>+</v>
      </c>
    </row>
    <row r="80" spans="1:8" ht="12.75">
      <c r="A80" s="2">
        <v>79</v>
      </c>
      <c r="B80" s="2" t="str">
        <f t="shared" si="6"/>
        <v>M</v>
      </c>
      <c r="C80" t="str">
        <f t="shared" si="7"/>
        <v>Метионин              </v>
      </c>
      <c r="D80" s="18">
        <f t="shared" si="8"/>
        <v>113.15763999999999</v>
      </c>
      <c r="E80" s="2">
        <f t="shared" si="9"/>
        <v>1</v>
      </c>
      <c r="G80" s="30" t="str">
        <f t="shared" si="10"/>
        <v>+</v>
      </c>
      <c r="H80" s="30" t="str">
        <f t="shared" si="11"/>
        <v>+</v>
      </c>
    </row>
    <row r="81" spans="1:8" ht="12.75">
      <c r="A81" s="2">
        <v>80</v>
      </c>
      <c r="B81" s="2" t="str">
        <f t="shared" si="6"/>
        <v>V</v>
      </c>
      <c r="C81" t="str">
        <f t="shared" si="7"/>
        <v>Валин                 </v>
      </c>
      <c r="D81" s="18">
        <f t="shared" si="8"/>
        <v>45.040620000000004</v>
      </c>
      <c r="E81" s="2">
        <f t="shared" si="9"/>
        <v>1</v>
      </c>
      <c r="G81" s="30" t="str">
        <f t="shared" si="10"/>
        <v>+</v>
      </c>
      <c r="H81" s="30" t="str">
        <f t="shared" si="11"/>
        <v>+</v>
      </c>
    </row>
    <row r="82" spans="1:8" ht="12.75">
      <c r="A82" s="2">
        <v>81</v>
      </c>
      <c r="B82" s="2" t="str">
        <f t="shared" si="6"/>
        <v>D</v>
      </c>
      <c r="C82" t="str">
        <f t="shared" si="7"/>
        <v>Аспарагиновая кислота </v>
      </c>
      <c r="D82" s="18">
        <f t="shared" si="8"/>
        <v>147.17386000000002</v>
      </c>
      <c r="E82" s="2">
        <f t="shared" si="9"/>
        <v>0</v>
      </c>
      <c r="G82" s="30" t="str">
        <f t="shared" si="10"/>
        <v>+</v>
      </c>
      <c r="H82" s="30" t="str">
        <f t="shared" si="11"/>
        <v> </v>
      </c>
    </row>
    <row r="83" spans="1:8" ht="12.75">
      <c r="A83" s="2">
        <v>82</v>
      </c>
      <c r="B83" s="2" t="str">
        <f t="shared" si="6"/>
        <v>A</v>
      </c>
      <c r="C83" t="str">
        <f t="shared" si="7"/>
        <v>Аланин                </v>
      </c>
      <c r="D83" s="18">
        <f t="shared" si="8"/>
        <v>186.2099</v>
      </c>
      <c r="E83" s="2">
        <f t="shared" si="9"/>
        <v>1</v>
      </c>
      <c r="G83" s="30" t="str">
        <f t="shared" si="10"/>
        <v> </v>
      </c>
      <c r="H83" s="30" t="str">
        <f t="shared" si="11"/>
        <v>+</v>
      </c>
    </row>
    <row r="84" spans="1:8" ht="12.75">
      <c r="A84" s="2">
        <v>83</v>
      </c>
      <c r="B84" s="2" t="str">
        <f t="shared" si="6"/>
        <v>L</v>
      </c>
      <c r="C84" t="str">
        <f t="shared" si="7"/>
        <v>Лейцин                </v>
      </c>
      <c r="D84" s="18">
        <f t="shared" si="8"/>
        <v>114.10264000000001</v>
      </c>
      <c r="E84" s="2">
        <f t="shared" si="9"/>
        <v>1</v>
      </c>
      <c r="G84" s="30" t="str">
        <f t="shared" si="10"/>
        <v>+</v>
      </c>
      <c r="H84" s="30" t="str">
        <f t="shared" si="11"/>
        <v>+</v>
      </c>
    </row>
    <row r="85" spans="1:8" ht="12.75">
      <c r="A85" s="2">
        <v>84</v>
      </c>
      <c r="B85" s="2" t="str">
        <f t="shared" si="6"/>
        <v>K</v>
      </c>
      <c r="C85" t="str">
        <f t="shared" si="7"/>
        <v>Лизин                 </v>
      </c>
      <c r="D85" s="18">
        <f t="shared" si="8"/>
        <v>113.15763999999999</v>
      </c>
      <c r="E85" s="2">
        <f t="shared" si="9"/>
        <v>0</v>
      </c>
      <c r="G85" s="2" t="str">
        <f t="shared" si="10"/>
        <v> </v>
      </c>
      <c r="H85" s="2" t="str">
        <f t="shared" si="11"/>
        <v> </v>
      </c>
    </row>
    <row r="86" spans="1:8" ht="12.75">
      <c r="A86" s="2">
        <v>85</v>
      </c>
      <c r="B86" s="2" t="str">
        <f t="shared" si="6"/>
        <v>R</v>
      </c>
      <c r="C86" t="str">
        <f t="shared" si="7"/>
        <v>Аргинин               </v>
      </c>
      <c r="D86" s="18">
        <f t="shared" si="8"/>
        <v>163.17326</v>
      </c>
      <c r="E86" s="2">
        <f t="shared" si="9"/>
        <v>0</v>
      </c>
      <c r="G86" s="2" t="str">
        <f t="shared" si="10"/>
        <v> </v>
      </c>
      <c r="H86" s="2" t="str">
        <f t="shared" si="11"/>
        <v> </v>
      </c>
    </row>
    <row r="87" spans="1:8" ht="12.75">
      <c r="A87" s="2">
        <v>86</v>
      </c>
      <c r="B87" s="2" t="str">
        <f t="shared" si="6"/>
        <v>A</v>
      </c>
      <c r="C87" t="str">
        <f t="shared" si="7"/>
        <v>Аланин                </v>
      </c>
      <c r="D87" s="18">
        <f t="shared" si="8"/>
        <v>186.2099</v>
      </c>
      <c r="E87" s="2">
        <f t="shared" si="9"/>
        <v>1</v>
      </c>
      <c r="G87" s="2" t="str">
        <f t="shared" si="10"/>
        <v> </v>
      </c>
      <c r="H87" s="2" t="str">
        <f t="shared" si="11"/>
        <v>+</v>
      </c>
    </row>
    <row r="88" spans="1:8" ht="12.75">
      <c r="A88" s="2">
        <v>87</v>
      </c>
      <c r="B88" s="2" t="str">
        <f t="shared" si="6"/>
        <v>S</v>
      </c>
      <c r="C88" t="str">
        <f t="shared" si="7"/>
        <v>Серин                 </v>
      </c>
      <c r="D88" s="18">
        <f t="shared" si="8"/>
        <v>99.13105999999999</v>
      </c>
      <c r="E88" s="2">
        <f t="shared" si="9"/>
        <v>0</v>
      </c>
      <c r="G88" s="2" t="str">
        <f t="shared" si="10"/>
        <v>+</v>
      </c>
      <c r="H88" s="2" t="str">
        <f t="shared" si="11"/>
        <v> </v>
      </c>
    </row>
    <row r="89" spans="1:8" ht="12.75">
      <c r="A89" s="2">
        <v>88</v>
      </c>
      <c r="B89" s="2" t="str">
        <f t="shared" si="6"/>
        <v>A</v>
      </c>
      <c r="C89" t="str">
        <f t="shared" si="7"/>
        <v>Аланин                </v>
      </c>
      <c r="D89" s="18">
        <f t="shared" si="8"/>
        <v>186.2099</v>
      </c>
      <c r="E89" s="2">
        <f t="shared" si="9"/>
        <v>1</v>
      </c>
      <c r="G89" s="2" t="str">
        <f t="shared" si="10"/>
        <v> </v>
      </c>
      <c r="H89" s="30" t="str">
        <f t="shared" si="11"/>
        <v>+</v>
      </c>
    </row>
    <row r="90" spans="1:8" ht="12.75">
      <c r="A90" s="2">
        <v>89</v>
      </c>
      <c r="B90" s="2" t="str">
        <f t="shared" si="6"/>
        <v>K</v>
      </c>
      <c r="C90" t="str">
        <f t="shared" si="7"/>
        <v>Лизин                 </v>
      </c>
      <c r="D90" s="18">
        <f t="shared" si="8"/>
        <v>113.15763999999999</v>
      </c>
      <c r="E90" s="2">
        <f t="shared" si="9"/>
        <v>0</v>
      </c>
      <c r="G90" s="2" t="str">
        <f t="shared" si="10"/>
        <v>+</v>
      </c>
      <c r="H90" s="30" t="str">
        <f t="shared" si="11"/>
        <v> </v>
      </c>
    </row>
    <row r="91" spans="1:8" ht="12.75">
      <c r="A91" s="2">
        <v>90</v>
      </c>
      <c r="B91" s="2" t="str">
        <f t="shared" si="6"/>
        <v>T</v>
      </c>
      <c r="C91" t="str">
        <f t="shared" si="7"/>
        <v>Треонин               </v>
      </c>
      <c r="D91" s="18">
        <f t="shared" si="8"/>
        <v>97.11518</v>
      </c>
      <c r="E91" s="2">
        <f t="shared" si="9"/>
        <v>0</v>
      </c>
      <c r="G91" s="2" t="str">
        <f t="shared" si="10"/>
        <v> </v>
      </c>
      <c r="H91" s="30" t="str">
        <f t="shared" si="11"/>
        <v> </v>
      </c>
    </row>
    <row r="92" spans="1:8" ht="12.75">
      <c r="A92" s="2">
        <v>91</v>
      </c>
      <c r="B92" s="2" t="str">
        <f t="shared" si="6"/>
        <v>I</v>
      </c>
      <c r="C92" t="str">
        <f t="shared" si="7"/>
        <v>Изолейцин             </v>
      </c>
      <c r="D92" s="18">
        <f t="shared" si="8"/>
        <v>115.08739999999999</v>
      </c>
      <c r="E92" s="2">
        <f t="shared" si="9"/>
        <v>1</v>
      </c>
      <c r="G92" s="2" t="str">
        <f t="shared" si="10"/>
        <v> </v>
      </c>
      <c r="H92" s="30" t="str">
        <f t="shared" si="11"/>
        <v>+</v>
      </c>
    </row>
    <row r="93" spans="1:8" ht="12.75">
      <c r="A93" s="2">
        <v>92</v>
      </c>
      <c r="B93" s="2" t="str">
        <f t="shared" si="6"/>
        <v>N</v>
      </c>
      <c r="C93" t="str">
        <f t="shared" si="7"/>
        <v>Аспарагин             </v>
      </c>
      <c r="D93" s="18">
        <f t="shared" si="8"/>
        <v>156.18568000000002</v>
      </c>
      <c r="E93" s="2">
        <f t="shared" si="9"/>
        <v>0</v>
      </c>
      <c r="G93" s="30" t="str">
        <f t="shared" si="10"/>
        <v>+</v>
      </c>
      <c r="H93" s="30" t="str">
        <f t="shared" si="11"/>
        <v> </v>
      </c>
    </row>
    <row r="94" spans="1:8" ht="12.75">
      <c r="A94" s="2">
        <v>93</v>
      </c>
      <c r="B94" s="2" t="str">
        <f t="shared" si="6"/>
        <v>I</v>
      </c>
      <c r="C94" t="str">
        <f t="shared" si="7"/>
        <v>Изолейцин             </v>
      </c>
      <c r="D94" s="18">
        <f t="shared" si="8"/>
        <v>115.08739999999999</v>
      </c>
      <c r="E94" s="2">
        <f t="shared" si="9"/>
        <v>1</v>
      </c>
      <c r="G94" s="30" t="str">
        <f t="shared" si="10"/>
        <v> </v>
      </c>
      <c r="H94" s="30" t="str">
        <f t="shared" si="11"/>
        <v>+</v>
      </c>
    </row>
    <row r="95" spans="1:8" ht="12.75">
      <c r="A95" s="2">
        <v>94</v>
      </c>
      <c r="B95" s="2" t="str">
        <f t="shared" si="6"/>
        <v>V</v>
      </c>
      <c r="C95" t="str">
        <f t="shared" si="7"/>
        <v>Валин                 </v>
      </c>
      <c r="D95" s="18">
        <f t="shared" si="8"/>
        <v>45.040620000000004</v>
      </c>
      <c r="E95" s="2">
        <f t="shared" si="9"/>
        <v>1</v>
      </c>
      <c r="G95" s="30" t="str">
        <f t="shared" si="10"/>
        <v>+</v>
      </c>
      <c r="H95" s="30" t="str">
        <f t="shared" si="11"/>
        <v>+</v>
      </c>
    </row>
    <row r="96" spans="1:8" ht="12.75">
      <c r="A96" s="2">
        <v>95</v>
      </c>
      <c r="B96" s="2" t="str">
        <f t="shared" si="6"/>
        <v>I</v>
      </c>
      <c r="C96" t="str">
        <f t="shared" si="7"/>
        <v>Изолейцин             </v>
      </c>
      <c r="D96" s="18">
        <f t="shared" si="8"/>
        <v>115.08739999999999</v>
      </c>
      <c r="E96" s="2">
        <f t="shared" si="9"/>
        <v>1</v>
      </c>
      <c r="G96" s="30" t="str">
        <f t="shared" si="10"/>
        <v> </v>
      </c>
      <c r="H96" s="30" t="str">
        <f t="shared" si="11"/>
        <v>+</v>
      </c>
    </row>
    <row r="97" spans="1:8" ht="12.75">
      <c r="A97" s="2">
        <v>96</v>
      </c>
      <c r="B97" s="2" t="str">
        <f t="shared" si="6"/>
        <v>P</v>
      </c>
      <c r="C97" t="str">
        <f t="shared" si="7"/>
        <v>Пролин                </v>
      </c>
      <c r="D97" s="18">
        <f t="shared" si="8"/>
        <v>101.10388</v>
      </c>
      <c r="E97" s="2">
        <f t="shared" si="9"/>
        <v>0</v>
      </c>
      <c r="G97" s="30" t="str">
        <f t="shared" si="10"/>
        <v>+</v>
      </c>
      <c r="H97" s="30" t="str">
        <f t="shared" si="11"/>
        <v> </v>
      </c>
    </row>
    <row r="98" spans="1:8" ht="12.75">
      <c r="A98" s="2">
        <v>97</v>
      </c>
      <c r="B98" s="2" t="str">
        <f t="shared" si="6"/>
        <v>Y</v>
      </c>
      <c r="C98" t="str">
        <f t="shared" si="7"/>
        <v>Тирозин               </v>
      </c>
      <c r="D98" s="18">
        <f t="shared" si="8"/>
        <v>71.0779</v>
      </c>
      <c r="E98" s="2">
        <f t="shared" si="9"/>
        <v>1</v>
      </c>
      <c r="G98" s="30" t="str">
        <f t="shared" si="10"/>
        <v> </v>
      </c>
      <c r="H98" s="30" t="str">
        <f t="shared" si="11"/>
        <v>+</v>
      </c>
    </row>
    <row r="99" spans="1:8" ht="12.75">
      <c r="A99" s="2">
        <v>98</v>
      </c>
      <c r="B99" s="2" t="str">
        <f t="shared" si="6"/>
        <v>Y</v>
      </c>
      <c r="C99" t="str">
        <f t="shared" si="7"/>
        <v>Тирозин               </v>
      </c>
      <c r="D99" s="18">
        <f t="shared" si="8"/>
        <v>71.0779</v>
      </c>
      <c r="E99" s="2">
        <f t="shared" si="9"/>
        <v>1</v>
      </c>
      <c r="G99" s="30" t="str">
        <f t="shared" si="10"/>
        <v>+</v>
      </c>
      <c r="H99" s="30" t="str">
        <f t="shared" si="11"/>
        <v>+</v>
      </c>
    </row>
    <row r="100" spans="1:8" ht="12.75">
      <c r="A100" s="2">
        <v>99</v>
      </c>
      <c r="B100" s="2" t="str">
        <f t="shared" si="6"/>
        <v>G</v>
      </c>
      <c r="C100" t="str">
        <f t="shared" si="7"/>
        <v>Глицин                </v>
      </c>
      <c r="D100" s="18">
        <f t="shared" si="8"/>
        <v>128.17228</v>
      </c>
      <c r="E100" s="2">
        <f t="shared" si="9"/>
        <v>0</v>
      </c>
      <c r="G100" s="2" t="str">
        <f t="shared" si="10"/>
        <v>+</v>
      </c>
      <c r="H100" s="2" t="str">
        <f t="shared" si="11"/>
        <v> </v>
      </c>
    </row>
    <row r="101" spans="1:8" ht="12.75">
      <c r="A101" s="2">
        <v>100</v>
      </c>
      <c r="B101" s="2" t="str">
        <f t="shared" si="6"/>
        <v>Y</v>
      </c>
      <c r="C101" t="str">
        <f t="shared" si="7"/>
        <v>Тирозин               </v>
      </c>
      <c r="D101" s="18">
        <f t="shared" si="8"/>
        <v>71.0779</v>
      </c>
      <c r="E101" s="2">
        <f t="shared" si="9"/>
        <v>1</v>
      </c>
      <c r="G101" s="2" t="str">
        <f t="shared" si="10"/>
        <v> </v>
      </c>
      <c r="H101" s="2" t="str">
        <f t="shared" si="11"/>
        <v>+</v>
      </c>
    </row>
    <row r="102" spans="1:8" ht="12.75">
      <c r="A102" s="2">
        <v>101</v>
      </c>
      <c r="B102" s="2" t="str">
        <f t="shared" si="6"/>
        <v>A</v>
      </c>
      <c r="C102" t="str">
        <f t="shared" si="7"/>
        <v>Аланин                </v>
      </c>
      <c r="D102" s="18">
        <f t="shared" si="8"/>
        <v>186.2099</v>
      </c>
      <c r="E102" s="2">
        <f t="shared" si="9"/>
        <v>1</v>
      </c>
      <c r="G102" s="2" t="str">
        <f t="shared" si="10"/>
        <v>+</v>
      </c>
      <c r="H102" s="2" t="str">
        <f t="shared" si="11"/>
        <v>+</v>
      </c>
    </row>
    <row r="103" spans="1:8" ht="12.75">
      <c r="A103" s="2">
        <v>102</v>
      </c>
      <c r="B103" s="2" t="str">
        <f t="shared" si="6"/>
        <v>R</v>
      </c>
      <c r="C103" t="str">
        <f t="shared" si="7"/>
        <v>Аргинин               </v>
      </c>
      <c r="D103" s="18">
        <f t="shared" si="8"/>
        <v>163.17326</v>
      </c>
      <c r="E103" s="2">
        <f t="shared" si="9"/>
        <v>0</v>
      </c>
      <c r="G103" s="2" t="str">
        <f t="shared" si="10"/>
        <v> </v>
      </c>
      <c r="H103" s="2" t="str">
        <f t="shared" si="11"/>
        <v> </v>
      </c>
    </row>
    <row r="104" spans="1:8" ht="12.75">
      <c r="A104" s="2">
        <v>103</v>
      </c>
      <c r="B104" s="2" t="str">
        <f t="shared" si="6"/>
        <v>Q</v>
      </c>
      <c r="C104" t="str">
        <f t="shared" si="7"/>
        <v>Глутамин              </v>
      </c>
      <c r="D104" s="18">
        <f t="shared" si="8"/>
        <v>131.19606</v>
      </c>
      <c r="E104" s="2">
        <f t="shared" si="9"/>
        <v>0</v>
      </c>
      <c r="G104" s="2" t="str">
        <f t="shared" si="10"/>
        <v> </v>
      </c>
      <c r="H104" s="2" t="str">
        <f t="shared" si="11"/>
        <v> </v>
      </c>
    </row>
    <row r="105" spans="1:8" ht="12.75">
      <c r="A105" s="2">
        <v>104</v>
      </c>
      <c r="B105" s="2" t="str">
        <f t="shared" si="6"/>
        <v>D</v>
      </c>
      <c r="C105" t="str">
        <f t="shared" si="7"/>
        <v>Аспарагиновая кислота </v>
      </c>
      <c r="D105" s="18">
        <f t="shared" si="8"/>
        <v>147.17386000000002</v>
      </c>
      <c r="E105" s="2">
        <f t="shared" si="9"/>
        <v>0</v>
      </c>
      <c r="G105" s="2" t="str">
        <f t="shared" si="10"/>
        <v> </v>
      </c>
      <c r="H105" s="2" t="str">
        <f t="shared" si="11"/>
        <v> </v>
      </c>
    </row>
    <row r="106" spans="1:8" ht="12.75">
      <c r="A106" s="2">
        <v>105</v>
      </c>
      <c r="B106" s="2" t="str">
        <f t="shared" si="6"/>
        <v>R</v>
      </c>
      <c r="C106" t="str">
        <f t="shared" si="7"/>
        <v>Аргинин               </v>
      </c>
      <c r="D106" s="18">
        <f t="shared" si="8"/>
        <v>163.17326</v>
      </c>
      <c r="E106" s="2">
        <f t="shared" si="9"/>
        <v>0</v>
      </c>
      <c r="G106" s="2" t="str">
        <f t="shared" si="10"/>
        <v> </v>
      </c>
      <c r="H106" s="2" t="str">
        <f t="shared" si="11"/>
        <v> </v>
      </c>
    </row>
    <row r="107" spans="1:8" ht="12.75">
      <c r="A107" s="2">
        <v>106</v>
      </c>
      <c r="B107" s="2" t="str">
        <f t="shared" si="6"/>
        <v>K</v>
      </c>
      <c r="C107" t="str">
        <f t="shared" si="7"/>
        <v>Лизин                 </v>
      </c>
      <c r="D107" s="18">
        <f t="shared" si="8"/>
        <v>113.15763999999999</v>
      </c>
      <c r="E107" s="2">
        <f t="shared" si="9"/>
        <v>0</v>
      </c>
      <c r="G107" s="2" t="str">
        <f t="shared" si="10"/>
        <v> </v>
      </c>
      <c r="H107" s="2" t="str">
        <f t="shared" si="11"/>
        <v> </v>
      </c>
    </row>
    <row r="108" spans="1:8" ht="12.75">
      <c r="A108" s="2">
        <v>107</v>
      </c>
      <c r="B108" s="2" t="str">
        <f t="shared" si="6"/>
        <v>A</v>
      </c>
      <c r="C108" t="str">
        <f t="shared" si="7"/>
        <v>Аланин                </v>
      </c>
      <c r="D108" s="18">
        <f t="shared" si="8"/>
        <v>186.2099</v>
      </c>
      <c r="E108" s="2">
        <f t="shared" si="9"/>
        <v>1</v>
      </c>
      <c r="G108" s="2" t="str">
        <f t="shared" si="10"/>
        <v> </v>
      </c>
      <c r="H108" s="2" t="str">
        <f t="shared" si="11"/>
        <v> </v>
      </c>
    </row>
    <row r="109" spans="1:8" ht="12.75">
      <c r="A109" s="2">
        <v>108</v>
      </c>
      <c r="B109" s="2" t="str">
        <f t="shared" si="6"/>
        <v>R</v>
      </c>
      <c r="C109" t="str">
        <f t="shared" si="7"/>
        <v>Аргинин               </v>
      </c>
      <c r="D109" s="18">
        <f t="shared" si="8"/>
        <v>163.17326</v>
      </c>
      <c r="E109" s="2">
        <f t="shared" si="9"/>
        <v>0</v>
      </c>
      <c r="G109" s="2" t="str">
        <f t="shared" si="10"/>
        <v> </v>
      </c>
      <c r="H109" s="2" t="str">
        <f t="shared" si="11"/>
        <v> </v>
      </c>
    </row>
    <row r="110" spans="1:8" ht="12.75">
      <c r="A110" s="2">
        <v>109</v>
      </c>
      <c r="B110" s="2" t="str">
        <f t="shared" si="6"/>
        <v>S</v>
      </c>
      <c r="C110" t="str">
        <f t="shared" si="7"/>
        <v>Серин                 </v>
      </c>
      <c r="D110" s="18">
        <f t="shared" si="8"/>
        <v>99.13105999999999</v>
      </c>
      <c r="E110" s="2">
        <f t="shared" si="9"/>
        <v>0</v>
      </c>
      <c r="G110" s="2" t="str">
        <f t="shared" si="10"/>
        <v> </v>
      </c>
      <c r="H110" s="2" t="str">
        <f t="shared" si="11"/>
        <v> </v>
      </c>
    </row>
    <row r="111" spans="1:8" ht="12.75">
      <c r="A111" s="2">
        <v>110</v>
      </c>
      <c r="B111" s="2" t="str">
        <f t="shared" si="6"/>
        <v>R</v>
      </c>
      <c r="C111" t="str">
        <f t="shared" si="7"/>
        <v>Аргинин               </v>
      </c>
      <c r="D111" s="18">
        <f t="shared" si="8"/>
        <v>163.17326</v>
      </c>
      <c r="E111" s="2">
        <f t="shared" si="9"/>
        <v>0</v>
      </c>
      <c r="G111" s="2" t="str">
        <f t="shared" si="10"/>
        <v> </v>
      </c>
      <c r="H111" s="2" t="str">
        <f t="shared" si="11"/>
        <v> </v>
      </c>
    </row>
    <row r="112" spans="1:8" ht="12.75">
      <c r="A112" s="2">
        <v>111</v>
      </c>
      <c r="B112" s="2" t="str">
        <f t="shared" si="6"/>
        <v>E</v>
      </c>
      <c r="C112" t="str">
        <f t="shared" si="7"/>
        <v>Глутаминовая кислота  </v>
      </c>
      <c r="D112" s="18">
        <f t="shared" si="8"/>
        <v>129.11398</v>
      </c>
      <c r="E112" s="2">
        <f t="shared" si="9"/>
        <v>0</v>
      </c>
      <c r="G112" s="2" t="str">
        <f t="shared" si="10"/>
        <v> </v>
      </c>
      <c r="H112" s="2" t="str">
        <f t="shared" si="11"/>
        <v> </v>
      </c>
    </row>
    <row r="113" spans="1:8" ht="12.75">
      <c r="A113" s="2">
        <v>112</v>
      </c>
      <c r="B113" s="2" t="str">
        <f t="shared" si="6"/>
        <v>P</v>
      </c>
      <c r="C113" t="str">
        <f t="shared" si="7"/>
        <v>Пролин                </v>
      </c>
      <c r="D113" s="18">
        <f t="shared" si="8"/>
        <v>101.10388</v>
      </c>
      <c r="E113" s="2">
        <f t="shared" si="9"/>
        <v>0</v>
      </c>
      <c r="G113" s="2" t="str">
        <f t="shared" si="10"/>
        <v> </v>
      </c>
      <c r="H113" s="2" t="str">
        <f t="shared" si="11"/>
        <v> </v>
      </c>
    </row>
    <row r="114" spans="1:8" ht="12.75">
      <c r="A114" s="2">
        <v>113</v>
      </c>
      <c r="B114" s="2" t="str">
        <f t="shared" si="6"/>
        <v>I</v>
      </c>
      <c r="C114" t="str">
        <f t="shared" si="7"/>
        <v>Изолейцин             </v>
      </c>
      <c r="D114" s="18">
        <f t="shared" si="8"/>
        <v>115.08739999999999</v>
      </c>
      <c r="E114" s="2">
        <f t="shared" si="9"/>
        <v>1</v>
      </c>
      <c r="G114" s="2" t="str">
        <f t="shared" si="10"/>
        <v> </v>
      </c>
      <c r="H114" s="31" t="str">
        <f t="shared" si="11"/>
        <v>+</v>
      </c>
    </row>
    <row r="115" spans="1:8" ht="12.75">
      <c r="A115" s="2">
        <v>114</v>
      </c>
      <c r="B115" s="2" t="str">
        <f t="shared" si="6"/>
        <v>T</v>
      </c>
      <c r="C115" t="str">
        <f t="shared" si="7"/>
        <v>Треонин               </v>
      </c>
      <c r="D115" s="18">
        <f t="shared" si="8"/>
        <v>97.11518</v>
      </c>
      <c r="E115" s="2">
        <f t="shared" si="9"/>
        <v>0</v>
      </c>
      <c r="G115" s="30" t="str">
        <f t="shared" si="10"/>
        <v>+</v>
      </c>
      <c r="H115" s="2" t="str">
        <f t="shared" si="11"/>
        <v> </v>
      </c>
    </row>
    <row r="116" spans="1:8" ht="12.75">
      <c r="A116" s="2">
        <v>115</v>
      </c>
      <c r="B116" s="2" t="str">
        <f t="shared" si="6"/>
        <v>A</v>
      </c>
      <c r="C116" t="str">
        <f t="shared" si="7"/>
        <v>Аланин                </v>
      </c>
      <c r="D116" s="18">
        <f t="shared" si="8"/>
        <v>186.2099</v>
      </c>
      <c r="E116" s="2">
        <f t="shared" si="9"/>
        <v>1</v>
      </c>
      <c r="G116" s="30" t="str">
        <f t="shared" si="10"/>
        <v> </v>
      </c>
      <c r="H116" s="30" t="str">
        <f t="shared" si="11"/>
        <v>+</v>
      </c>
    </row>
    <row r="117" spans="1:8" ht="12.75">
      <c r="A117" s="2">
        <v>116</v>
      </c>
      <c r="B117" s="2" t="str">
        <f t="shared" si="6"/>
        <v>K</v>
      </c>
      <c r="C117" t="str">
        <f t="shared" si="7"/>
        <v>Лизин                 </v>
      </c>
      <c r="D117" s="18">
        <f t="shared" si="8"/>
        <v>113.15763999999999</v>
      </c>
      <c r="E117" s="2">
        <f t="shared" si="9"/>
        <v>0</v>
      </c>
      <c r="G117" s="30" t="str">
        <f t="shared" si="10"/>
        <v>+</v>
      </c>
      <c r="H117" s="30" t="str">
        <f t="shared" si="11"/>
        <v> </v>
      </c>
    </row>
    <row r="118" spans="1:8" ht="12.75">
      <c r="A118" s="2">
        <v>117</v>
      </c>
      <c r="B118" s="2" t="str">
        <f t="shared" si="6"/>
        <v>L</v>
      </c>
      <c r="C118" t="str">
        <f t="shared" si="7"/>
        <v>Лейцин                </v>
      </c>
      <c r="D118" s="18">
        <f t="shared" si="8"/>
        <v>114.10264000000001</v>
      </c>
      <c r="E118" s="2">
        <f t="shared" si="9"/>
        <v>1</v>
      </c>
      <c r="G118" s="30" t="str">
        <f t="shared" si="10"/>
        <v> </v>
      </c>
      <c r="H118" s="30" t="str">
        <f t="shared" si="11"/>
        <v>+</v>
      </c>
    </row>
    <row r="119" spans="1:8" ht="12.75">
      <c r="A119" s="2">
        <v>118</v>
      </c>
      <c r="B119" s="2" t="str">
        <f t="shared" si="6"/>
        <v>F</v>
      </c>
      <c r="C119" t="str">
        <f t="shared" si="7"/>
        <v>Фенилаланин           </v>
      </c>
      <c r="D119" s="18">
        <f t="shared" si="8"/>
        <v>103.1429</v>
      </c>
      <c r="E119" s="2">
        <f t="shared" si="9"/>
        <v>1</v>
      </c>
      <c r="G119" s="30" t="str">
        <f t="shared" si="10"/>
        <v>+</v>
      </c>
      <c r="H119" s="30" t="str">
        <f t="shared" si="11"/>
        <v>+</v>
      </c>
    </row>
    <row r="120" spans="1:8" ht="12.75">
      <c r="A120" s="2">
        <v>119</v>
      </c>
      <c r="B120" s="2" t="str">
        <f t="shared" si="6"/>
        <v>A</v>
      </c>
      <c r="C120" t="str">
        <f t="shared" si="7"/>
        <v>Аланин                </v>
      </c>
      <c r="D120" s="18">
        <f t="shared" si="8"/>
        <v>186.2099</v>
      </c>
      <c r="E120" s="2">
        <f t="shared" si="9"/>
        <v>1</v>
      </c>
      <c r="G120" s="30" t="str">
        <f t="shared" si="10"/>
        <v> </v>
      </c>
      <c r="H120" s="30" t="str">
        <f t="shared" si="11"/>
        <v>+</v>
      </c>
    </row>
    <row r="121" spans="1:8" ht="12.75">
      <c r="A121" s="2">
        <v>120</v>
      </c>
      <c r="B121" s="2" t="str">
        <f t="shared" si="6"/>
        <v>N</v>
      </c>
      <c r="C121" t="str">
        <f t="shared" si="7"/>
        <v>Аспарагин             </v>
      </c>
      <c r="D121" s="18">
        <f t="shared" si="8"/>
        <v>156.18568000000002</v>
      </c>
      <c r="E121" s="2">
        <f t="shared" si="9"/>
        <v>0</v>
      </c>
      <c r="G121" s="30" t="str">
        <f t="shared" si="10"/>
        <v>+</v>
      </c>
      <c r="H121" s="30" t="str">
        <f t="shared" si="11"/>
        <v> </v>
      </c>
    </row>
    <row r="122" spans="1:8" ht="12.75">
      <c r="A122" s="2">
        <v>121</v>
      </c>
      <c r="B122" s="2" t="str">
        <f t="shared" si="6"/>
        <v>L</v>
      </c>
      <c r="C122" t="str">
        <f t="shared" si="7"/>
        <v>Лейцин                </v>
      </c>
      <c r="D122" s="18">
        <f t="shared" si="8"/>
        <v>114.10264000000001</v>
      </c>
      <c r="E122" s="2">
        <f t="shared" si="9"/>
        <v>1</v>
      </c>
      <c r="G122" s="30" t="str">
        <f t="shared" si="10"/>
        <v> </v>
      </c>
      <c r="H122" s="30" t="str">
        <f t="shared" si="11"/>
        <v>+</v>
      </c>
    </row>
    <row r="123" spans="1:8" ht="12.75">
      <c r="A123" s="2">
        <v>122</v>
      </c>
      <c r="B123" s="2" t="str">
        <f t="shared" si="6"/>
        <v>L</v>
      </c>
      <c r="C123" t="str">
        <f t="shared" si="7"/>
        <v>Лейцин                </v>
      </c>
      <c r="D123" s="18">
        <f t="shared" si="8"/>
        <v>114.10264000000001</v>
      </c>
      <c r="E123" s="2">
        <f t="shared" si="9"/>
        <v>1</v>
      </c>
      <c r="G123" s="30" t="str">
        <f t="shared" si="10"/>
        <v>+</v>
      </c>
      <c r="H123" s="30" t="str">
        <f t="shared" si="11"/>
        <v>+</v>
      </c>
    </row>
    <row r="124" spans="1:8" ht="12.75">
      <c r="A124" s="2">
        <v>123</v>
      </c>
      <c r="B124" s="2" t="str">
        <f t="shared" si="6"/>
        <v>E</v>
      </c>
      <c r="C124" t="str">
        <f t="shared" si="7"/>
        <v>Глутаминовая кислота  </v>
      </c>
      <c r="D124" s="18">
        <f t="shared" si="8"/>
        <v>129.11398</v>
      </c>
      <c r="E124" s="2">
        <f t="shared" si="9"/>
        <v>0</v>
      </c>
      <c r="G124" s="2" t="str">
        <f t="shared" si="10"/>
        <v> </v>
      </c>
      <c r="H124" s="30" t="str">
        <f t="shared" si="11"/>
        <v> </v>
      </c>
    </row>
    <row r="125" spans="1:8" ht="12.75">
      <c r="A125" s="2">
        <v>124</v>
      </c>
      <c r="B125" s="2" t="str">
        <f t="shared" si="6"/>
        <v>T</v>
      </c>
      <c r="C125" t="str">
        <f t="shared" si="7"/>
        <v>Треонин               </v>
      </c>
      <c r="D125" s="18">
        <f t="shared" si="8"/>
        <v>97.11518</v>
      </c>
      <c r="E125" s="2">
        <f t="shared" si="9"/>
        <v>0</v>
      </c>
      <c r="G125" s="2" t="str">
        <f t="shared" si="10"/>
        <v> </v>
      </c>
      <c r="H125" s="30" t="str">
        <f t="shared" si="11"/>
        <v> </v>
      </c>
    </row>
    <row r="126" spans="1:8" ht="12.75">
      <c r="A126" s="2">
        <v>125</v>
      </c>
      <c r="B126" s="2" t="str">
        <f t="shared" si="6"/>
        <v>A</v>
      </c>
      <c r="C126" t="str">
        <f t="shared" si="7"/>
        <v>Аланин                </v>
      </c>
      <c r="D126" s="18">
        <f t="shared" si="8"/>
        <v>186.2099</v>
      </c>
      <c r="E126" s="2">
        <f t="shared" si="9"/>
        <v>1</v>
      </c>
      <c r="G126" s="2" t="str">
        <f t="shared" si="10"/>
        <v> </v>
      </c>
      <c r="H126" s="30" t="str">
        <f t="shared" si="11"/>
        <v>+</v>
      </c>
    </row>
    <row r="127" spans="1:8" ht="12.75">
      <c r="A127" s="2">
        <v>126</v>
      </c>
      <c r="B127" s="2" t="str">
        <f t="shared" si="6"/>
        <v>G</v>
      </c>
      <c r="C127" t="str">
        <f t="shared" si="7"/>
        <v>Глицин                </v>
      </c>
      <c r="D127" s="18">
        <f t="shared" si="8"/>
        <v>128.17228</v>
      </c>
      <c r="E127" s="2">
        <f t="shared" si="9"/>
        <v>0</v>
      </c>
      <c r="G127" s="2" t="str">
        <f t="shared" si="10"/>
        <v>+</v>
      </c>
      <c r="H127" s="2" t="str">
        <f t="shared" si="11"/>
        <v> </v>
      </c>
    </row>
    <row r="128" spans="1:8" ht="12.75">
      <c r="A128" s="2">
        <v>127</v>
      </c>
      <c r="B128" s="2" t="str">
        <f t="shared" si="6"/>
        <v>A</v>
      </c>
      <c r="C128" t="str">
        <f t="shared" si="7"/>
        <v>Аланин                </v>
      </c>
      <c r="D128" s="18">
        <f t="shared" si="8"/>
        <v>186.2099</v>
      </c>
      <c r="E128" s="2">
        <f t="shared" si="9"/>
        <v>1</v>
      </c>
      <c r="G128" s="2" t="str">
        <f t="shared" si="10"/>
        <v> </v>
      </c>
      <c r="H128" s="2" t="str">
        <f t="shared" si="11"/>
        <v>+</v>
      </c>
    </row>
    <row r="129" spans="1:8" ht="12.75">
      <c r="A129" s="2">
        <v>128</v>
      </c>
      <c r="B129" s="2" t="str">
        <f t="shared" si="6"/>
        <v>T</v>
      </c>
      <c r="C129" t="str">
        <f t="shared" si="7"/>
        <v>Треонин               </v>
      </c>
      <c r="D129" s="18">
        <f t="shared" si="8"/>
        <v>97.11518</v>
      </c>
      <c r="E129" s="2">
        <f t="shared" si="9"/>
        <v>0</v>
      </c>
      <c r="G129" s="2" t="str">
        <f t="shared" si="10"/>
        <v>+</v>
      </c>
      <c r="H129" s="2" t="str">
        <f t="shared" si="11"/>
        <v> </v>
      </c>
    </row>
    <row r="130" spans="1:8" ht="12.75">
      <c r="A130" s="2">
        <v>129</v>
      </c>
      <c r="B130" s="2" t="str">
        <f t="shared" si="6"/>
        <v>R</v>
      </c>
      <c r="C130" t="str">
        <f t="shared" si="7"/>
        <v>Аргинин               </v>
      </c>
      <c r="D130" s="18">
        <f t="shared" si="8"/>
        <v>163.17326</v>
      </c>
      <c r="E130" s="2">
        <f t="shared" si="9"/>
        <v>0</v>
      </c>
      <c r="G130" s="2" t="str">
        <f t="shared" si="10"/>
        <v> </v>
      </c>
      <c r="H130" s="2" t="str">
        <f t="shared" si="11"/>
        <v> </v>
      </c>
    </row>
    <row r="131" spans="1:8" ht="12.75">
      <c r="A131" s="2">
        <v>130</v>
      </c>
      <c r="B131" s="2" t="str">
        <f aca="true" t="shared" si="12" ref="B131:B194">MID($I$1,$A131,1)</f>
        <v>V</v>
      </c>
      <c r="C131" t="str">
        <f aca="true" t="shared" si="13" ref="C131:C194">VLOOKUP(B131:B446,$I$4:$J$23,2,FALSE)</f>
        <v>Валин                 </v>
      </c>
      <c r="D131" s="18">
        <f aca="true" t="shared" si="14" ref="D131:D194">VLOOKUP(B131:B446,$I$4:$L$23,4,FALSE)</f>
        <v>45.040620000000004</v>
      </c>
      <c r="E131" s="2">
        <f aca="true" t="shared" si="15" ref="E131:E194">VLOOKUP(B131:B446,$I$4:$K$23,3,FALSE)</f>
        <v>1</v>
      </c>
      <c r="G131" s="2" t="str">
        <f t="shared" si="10"/>
        <v> </v>
      </c>
      <c r="H131" s="31" t="str">
        <f t="shared" si="11"/>
        <v>+</v>
      </c>
    </row>
    <row r="132" spans="1:8" ht="12.75">
      <c r="A132" s="2">
        <v>131</v>
      </c>
      <c r="B132" s="2" t="str">
        <f t="shared" si="12"/>
        <v>I</v>
      </c>
      <c r="C132" t="str">
        <f t="shared" si="13"/>
        <v>Изолейцин             </v>
      </c>
      <c r="D132" s="18">
        <f t="shared" si="14"/>
        <v>115.08739999999999</v>
      </c>
      <c r="E132" s="2">
        <f t="shared" si="15"/>
        <v>1</v>
      </c>
      <c r="G132" s="2" t="str">
        <f t="shared" si="10"/>
        <v>+</v>
      </c>
      <c r="H132" s="2" t="str">
        <f t="shared" si="11"/>
        <v>+</v>
      </c>
    </row>
    <row r="133" spans="1:8" ht="12.75">
      <c r="A133" s="2">
        <v>132</v>
      </c>
      <c r="B133" s="2" t="str">
        <f t="shared" si="12"/>
        <v>A</v>
      </c>
      <c r="C133" t="str">
        <f t="shared" si="13"/>
        <v>Аланин                </v>
      </c>
      <c r="D133" s="18">
        <f t="shared" si="14"/>
        <v>186.2099</v>
      </c>
      <c r="E133" s="2">
        <f t="shared" si="15"/>
        <v>1</v>
      </c>
      <c r="G133" s="30" t="str">
        <f t="shared" si="10"/>
        <v>+</v>
      </c>
      <c r="H133" s="2" t="str">
        <f t="shared" si="11"/>
        <v>+</v>
      </c>
    </row>
    <row r="134" spans="1:8" ht="12.75">
      <c r="A134" s="2">
        <v>133</v>
      </c>
      <c r="B134" s="2" t="str">
        <f t="shared" si="12"/>
        <v>L</v>
      </c>
      <c r="C134" t="str">
        <f t="shared" si="13"/>
        <v>Лейцин                </v>
      </c>
      <c r="D134" s="18">
        <f t="shared" si="14"/>
        <v>114.10264000000001</v>
      </c>
      <c r="E134" s="2">
        <f t="shared" si="15"/>
        <v>1</v>
      </c>
      <c r="G134" s="30" t="str">
        <f t="shared" si="10"/>
        <v>+</v>
      </c>
      <c r="H134" s="30" t="str">
        <f t="shared" si="11"/>
        <v>+</v>
      </c>
    </row>
    <row r="135" spans="1:8" ht="12.75">
      <c r="A135" s="2">
        <v>134</v>
      </c>
      <c r="B135" s="2" t="str">
        <f t="shared" si="12"/>
        <v>D</v>
      </c>
      <c r="C135" t="str">
        <f t="shared" si="13"/>
        <v>Аспарагиновая кислота </v>
      </c>
      <c r="D135" s="18">
        <f t="shared" si="14"/>
        <v>147.17386000000002</v>
      </c>
      <c r="E135" s="2">
        <f t="shared" si="15"/>
        <v>0</v>
      </c>
      <c r="G135" s="30" t="str">
        <f t="shared" si="10"/>
        <v>+</v>
      </c>
      <c r="H135" s="30" t="str">
        <f t="shared" si="11"/>
        <v> </v>
      </c>
    </row>
    <row r="136" spans="1:8" ht="12.75">
      <c r="A136" s="2">
        <v>135</v>
      </c>
      <c r="B136" s="2" t="str">
        <f t="shared" si="12"/>
        <v>L</v>
      </c>
      <c r="C136" t="str">
        <f t="shared" si="13"/>
        <v>Лейцин                </v>
      </c>
      <c r="D136" s="18">
        <f t="shared" si="14"/>
        <v>114.10264000000001</v>
      </c>
      <c r="E136" s="2">
        <f t="shared" si="15"/>
        <v>1</v>
      </c>
      <c r="G136" s="30" t="str">
        <f aca="true" t="shared" si="16" ref="G136:G199">IF(AND(E135,OR(E137,E133)),"+"," ")</f>
        <v> </v>
      </c>
      <c r="H136" s="30" t="str">
        <f aca="true" t="shared" si="17" ref="H136:H199">IF(AND(E136,OR(OR(E132,E133),OR(E138,E139))),"+"," ")</f>
        <v>+</v>
      </c>
    </row>
    <row r="137" spans="1:8" ht="12.75">
      <c r="A137" s="2">
        <v>136</v>
      </c>
      <c r="B137" s="2" t="str">
        <f t="shared" si="12"/>
        <v>H</v>
      </c>
      <c r="C137" t="str">
        <f t="shared" si="13"/>
        <v>Гистидин              </v>
      </c>
      <c r="D137" s="18">
        <f t="shared" si="14"/>
        <v>128.12922</v>
      </c>
      <c r="E137" s="2">
        <f t="shared" si="15"/>
        <v>0</v>
      </c>
      <c r="G137" s="30" t="str">
        <f t="shared" si="16"/>
        <v>+</v>
      </c>
      <c r="H137" s="30" t="str">
        <f t="shared" si="17"/>
        <v> </v>
      </c>
    </row>
    <row r="138" spans="1:8" ht="12.75">
      <c r="A138" s="2">
        <v>137</v>
      </c>
      <c r="B138" s="2" t="str">
        <f t="shared" si="12"/>
        <v>A</v>
      </c>
      <c r="C138" t="str">
        <f t="shared" si="13"/>
        <v>Аланин                </v>
      </c>
      <c r="D138" s="18">
        <f t="shared" si="14"/>
        <v>186.2099</v>
      </c>
      <c r="E138" s="2">
        <f t="shared" si="15"/>
        <v>1</v>
      </c>
      <c r="G138" s="30" t="str">
        <f t="shared" si="16"/>
        <v> </v>
      </c>
      <c r="H138" s="30" t="str">
        <f t="shared" si="17"/>
        <v>+</v>
      </c>
    </row>
    <row r="139" spans="1:8" ht="12.75">
      <c r="A139" s="2">
        <v>138</v>
      </c>
      <c r="B139" s="2" t="str">
        <f t="shared" si="12"/>
        <v>P</v>
      </c>
      <c r="C139" t="str">
        <f t="shared" si="13"/>
        <v>Пролин                </v>
      </c>
      <c r="D139" s="18">
        <f t="shared" si="14"/>
        <v>101.10388</v>
      </c>
      <c r="E139" s="2">
        <f t="shared" si="15"/>
        <v>0</v>
      </c>
      <c r="G139" s="30" t="str">
        <f t="shared" si="16"/>
        <v>+</v>
      </c>
      <c r="H139" s="30" t="str">
        <f t="shared" si="17"/>
        <v> </v>
      </c>
    </row>
    <row r="140" spans="1:8" ht="12.75">
      <c r="A140" s="2">
        <v>139</v>
      </c>
      <c r="B140" s="2" t="str">
        <f t="shared" si="12"/>
        <v>Q</v>
      </c>
      <c r="C140" t="str">
        <f t="shared" si="13"/>
        <v>Глутамин              </v>
      </c>
      <c r="D140" s="18">
        <f t="shared" si="14"/>
        <v>131.19606</v>
      </c>
      <c r="E140" s="2">
        <f t="shared" si="15"/>
        <v>0</v>
      </c>
      <c r="G140" s="2" t="str">
        <f t="shared" si="16"/>
        <v> </v>
      </c>
      <c r="H140" s="30" t="str">
        <f t="shared" si="17"/>
        <v> </v>
      </c>
    </row>
    <row r="141" spans="1:8" ht="12.75">
      <c r="A141" s="2">
        <v>140</v>
      </c>
      <c r="B141" s="2" t="str">
        <f t="shared" si="12"/>
        <v>I</v>
      </c>
      <c r="C141" t="str">
        <f t="shared" si="13"/>
        <v>Изолейцин             </v>
      </c>
      <c r="D141" s="18">
        <f t="shared" si="14"/>
        <v>115.08739999999999</v>
      </c>
      <c r="E141" s="2">
        <f t="shared" si="15"/>
        <v>1</v>
      </c>
      <c r="G141" s="2" t="str">
        <f t="shared" si="16"/>
        <v> </v>
      </c>
      <c r="H141" s="30" t="str">
        <f t="shared" si="17"/>
        <v>+</v>
      </c>
    </row>
    <row r="142" spans="1:8" ht="12.75">
      <c r="A142" s="2">
        <v>141</v>
      </c>
      <c r="B142" s="2" t="str">
        <f t="shared" si="12"/>
        <v>Q</v>
      </c>
      <c r="C142" t="str">
        <f t="shared" si="13"/>
        <v>Глутамин              </v>
      </c>
      <c r="D142" s="18">
        <f t="shared" si="14"/>
        <v>131.19606</v>
      </c>
      <c r="E142" s="2">
        <f t="shared" si="15"/>
        <v>0</v>
      </c>
      <c r="G142" s="2" t="str">
        <f t="shared" si="16"/>
        <v> </v>
      </c>
      <c r="H142" s="30" t="str">
        <f t="shared" si="17"/>
        <v> </v>
      </c>
    </row>
    <row r="143" spans="1:8" ht="12.75">
      <c r="A143" s="2">
        <v>142</v>
      </c>
      <c r="B143" s="2" t="str">
        <f t="shared" si="12"/>
        <v>G</v>
      </c>
      <c r="C143" t="str">
        <f t="shared" si="13"/>
        <v>Глицин                </v>
      </c>
      <c r="D143" s="18">
        <f t="shared" si="14"/>
        <v>128.17228</v>
      </c>
      <c r="E143" s="2">
        <f t="shared" si="15"/>
        <v>0</v>
      </c>
      <c r="G143" s="2" t="str">
        <f t="shared" si="16"/>
        <v> </v>
      </c>
      <c r="H143" s="30" t="str">
        <f t="shared" si="17"/>
        <v> </v>
      </c>
    </row>
    <row r="144" spans="1:8" ht="12.75">
      <c r="A144" s="2">
        <v>143</v>
      </c>
      <c r="B144" s="2" t="str">
        <f t="shared" si="12"/>
        <v>F</v>
      </c>
      <c r="C144" t="str">
        <f t="shared" si="13"/>
        <v>Фенилаланин           </v>
      </c>
      <c r="D144" s="18">
        <f t="shared" si="14"/>
        <v>103.1429</v>
      </c>
      <c r="E144" s="2">
        <f t="shared" si="15"/>
        <v>1</v>
      </c>
      <c r="G144" s="2" t="str">
        <f t="shared" si="16"/>
        <v> </v>
      </c>
      <c r="H144" s="30" t="str">
        <f t="shared" si="17"/>
        <v>+</v>
      </c>
    </row>
    <row r="145" spans="1:8" ht="12.75">
      <c r="A145" s="2">
        <v>144</v>
      </c>
      <c r="B145" s="2" t="str">
        <f t="shared" si="12"/>
        <v>F</v>
      </c>
      <c r="C145" t="str">
        <f t="shared" si="13"/>
        <v>Фенилаланин           </v>
      </c>
      <c r="D145" s="18">
        <f t="shared" si="14"/>
        <v>103.1429</v>
      </c>
      <c r="E145" s="2">
        <f t="shared" si="15"/>
        <v>1</v>
      </c>
      <c r="G145" s="2" t="str">
        <f t="shared" si="16"/>
        <v> </v>
      </c>
      <c r="H145" s="30" t="str">
        <f t="shared" si="17"/>
        <v>+</v>
      </c>
    </row>
    <row r="146" spans="1:8" ht="12.75">
      <c r="A146" s="2">
        <v>145</v>
      </c>
      <c r="B146" s="2" t="str">
        <f t="shared" si="12"/>
        <v>D</v>
      </c>
      <c r="C146" t="str">
        <f t="shared" si="13"/>
        <v>Аспарагиновая кислота </v>
      </c>
      <c r="D146" s="18">
        <f t="shared" si="14"/>
        <v>147.17386000000002</v>
      </c>
      <c r="E146" s="2">
        <f t="shared" si="15"/>
        <v>0</v>
      </c>
      <c r="G146" s="30" t="str">
        <f t="shared" si="16"/>
        <v>+</v>
      </c>
      <c r="H146" s="2" t="str">
        <f t="shared" si="17"/>
        <v> </v>
      </c>
    </row>
    <row r="147" spans="1:8" ht="12.75">
      <c r="A147" s="2">
        <v>146</v>
      </c>
      <c r="B147" s="2" t="str">
        <f t="shared" si="12"/>
        <v>I</v>
      </c>
      <c r="C147" t="str">
        <f t="shared" si="13"/>
        <v>Изолейцин             </v>
      </c>
      <c r="D147" s="18">
        <f t="shared" si="14"/>
        <v>115.08739999999999</v>
      </c>
      <c r="E147" s="2">
        <f t="shared" si="15"/>
        <v>1</v>
      </c>
      <c r="G147" s="30" t="str">
        <f t="shared" si="16"/>
        <v> </v>
      </c>
      <c r="H147" s="2" t="str">
        <f t="shared" si="17"/>
        <v>+</v>
      </c>
    </row>
    <row r="148" spans="1:8" ht="12.75">
      <c r="A148" s="2">
        <v>147</v>
      </c>
      <c r="B148" s="2" t="str">
        <f t="shared" si="12"/>
        <v>P</v>
      </c>
      <c r="C148" t="str">
        <f t="shared" si="13"/>
        <v>Пролин                </v>
      </c>
      <c r="D148" s="18">
        <f t="shared" si="14"/>
        <v>101.10388</v>
      </c>
      <c r="E148" s="2">
        <f t="shared" si="15"/>
        <v>0</v>
      </c>
      <c r="G148" s="30" t="str">
        <f t="shared" si="16"/>
        <v>+</v>
      </c>
      <c r="H148" s="2" t="str">
        <f t="shared" si="17"/>
        <v> </v>
      </c>
    </row>
    <row r="149" spans="1:8" ht="12.75">
      <c r="A149" s="2">
        <v>148</v>
      </c>
      <c r="B149" s="2" t="str">
        <f t="shared" si="12"/>
        <v>I</v>
      </c>
      <c r="C149" t="str">
        <f t="shared" si="13"/>
        <v>Изолейцин             </v>
      </c>
      <c r="D149" s="18">
        <f t="shared" si="14"/>
        <v>115.08739999999999</v>
      </c>
      <c r="E149" s="2">
        <f t="shared" si="15"/>
        <v>1</v>
      </c>
      <c r="G149" s="30" t="str">
        <f t="shared" si="16"/>
        <v> </v>
      </c>
      <c r="H149" s="31" t="str">
        <f t="shared" si="17"/>
        <v>+</v>
      </c>
    </row>
    <row r="150" spans="1:8" ht="12.75">
      <c r="A150" s="2">
        <v>149</v>
      </c>
      <c r="B150" s="2" t="str">
        <f t="shared" si="12"/>
        <v>D</v>
      </c>
      <c r="C150" t="str">
        <f t="shared" si="13"/>
        <v>Аспарагиновая кислота </v>
      </c>
      <c r="D150" s="18">
        <f t="shared" si="14"/>
        <v>147.17386000000002</v>
      </c>
      <c r="E150" s="2">
        <f t="shared" si="15"/>
        <v>0</v>
      </c>
      <c r="G150" s="30" t="str">
        <f t="shared" si="16"/>
        <v>+</v>
      </c>
      <c r="H150" s="31" t="str">
        <f t="shared" si="17"/>
        <v> </v>
      </c>
    </row>
    <row r="151" spans="1:8" ht="12.75">
      <c r="A151" s="2">
        <v>150</v>
      </c>
      <c r="B151" s="2" t="str">
        <f t="shared" si="12"/>
        <v>H</v>
      </c>
      <c r="C151" t="str">
        <f t="shared" si="13"/>
        <v>Гистидин              </v>
      </c>
      <c r="D151" s="18">
        <f t="shared" si="14"/>
        <v>128.12922</v>
      </c>
      <c r="E151" s="2">
        <f t="shared" si="15"/>
        <v>0</v>
      </c>
      <c r="G151" s="2" t="str">
        <f t="shared" si="16"/>
        <v> </v>
      </c>
      <c r="H151" s="31" t="str">
        <f t="shared" si="17"/>
        <v> </v>
      </c>
    </row>
    <row r="152" spans="1:8" ht="12.75">
      <c r="A152" s="2">
        <v>151</v>
      </c>
      <c r="B152" s="2" t="str">
        <f t="shared" si="12"/>
        <v>L</v>
      </c>
      <c r="C152" t="str">
        <f t="shared" si="13"/>
        <v>Лейцин                </v>
      </c>
      <c r="D152" s="18">
        <f t="shared" si="14"/>
        <v>114.10264000000001</v>
      </c>
      <c r="E152" s="2">
        <f t="shared" si="15"/>
        <v>1</v>
      </c>
      <c r="G152" s="2" t="str">
        <f t="shared" si="16"/>
        <v> </v>
      </c>
      <c r="H152" s="31" t="str">
        <f t="shared" si="17"/>
        <v>+</v>
      </c>
    </row>
    <row r="153" spans="1:8" ht="12.75">
      <c r="A153" s="2">
        <v>152</v>
      </c>
      <c r="B153" s="2" t="str">
        <f t="shared" si="12"/>
        <v>M</v>
      </c>
      <c r="C153" t="str">
        <f t="shared" si="13"/>
        <v>Метионин              </v>
      </c>
      <c r="D153" s="18">
        <f t="shared" si="14"/>
        <v>113.15763999999999</v>
      </c>
      <c r="E153" s="2">
        <f t="shared" si="15"/>
        <v>1</v>
      </c>
      <c r="G153" s="2" t="str">
        <f t="shared" si="16"/>
        <v> </v>
      </c>
      <c r="H153" s="31" t="str">
        <f t="shared" si="17"/>
        <v>+</v>
      </c>
    </row>
    <row r="154" spans="1:8" ht="12.75">
      <c r="A154" s="2">
        <v>153</v>
      </c>
      <c r="B154" s="2" t="str">
        <f t="shared" si="12"/>
        <v>G</v>
      </c>
      <c r="C154" t="str">
        <f t="shared" si="13"/>
        <v>Глицин                </v>
      </c>
      <c r="D154" s="18">
        <f t="shared" si="14"/>
        <v>128.17228</v>
      </c>
      <c r="E154" s="2">
        <f t="shared" si="15"/>
        <v>0</v>
      </c>
      <c r="G154" s="30" t="str">
        <f t="shared" si="16"/>
        <v>+</v>
      </c>
      <c r="H154" s="31" t="str">
        <f t="shared" si="17"/>
        <v> </v>
      </c>
    </row>
    <row r="155" spans="1:8" ht="12.75">
      <c r="A155" s="2">
        <v>154</v>
      </c>
      <c r="B155" s="2" t="str">
        <f t="shared" si="12"/>
        <v>V</v>
      </c>
      <c r="C155" t="str">
        <f t="shared" si="13"/>
        <v>Валин                 </v>
      </c>
      <c r="D155" s="18">
        <f t="shared" si="14"/>
        <v>45.040620000000004</v>
      </c>
      <c r="E155" s="2">
        <f t="shared" si="15"/>
        <v>1</v>
      </c>
      <c r="G155" s="30" t="str">
        <f t="shared" si="16"/>
        <v> </v>
      </c>
      <c r="H155" s="30" t="str">
        <f t="shared" si="17"/>
        <v>+</v>
      </c>
    </row>
    <row r="156" spans="1:8" ht="12.75">
      <c r="A156" s="2">
        <v>155</v>
      </c>
      <c r="B156" s="2" t="str">
        <f t="shared" si="12"/>
        <v>P</v>
      </c>
      <c r="C156" t="str">
        <f t="shared" si="13"/>
        <v>Пролин                </v>
      </c>
      <c r="D156" s="18">
        <f t="shared" si="14"/>
        <v>101.10388</v>
      </c>
      <c r="E156" s="2">
        <f t="shared" si="15"/>
        <v>0</v>
      </c>
      <c r="G156" s="30" t="str">
        <f t="shared" si="16"/>
        <v>+</v>
      </c>
      <c r="H156" s="30" t="str">
        <f t="shared" si="17"/>
        <v> </v>
      </c>
    </row>
    <row r="157" spans="1:8" ht="12.75">
      <c r="A157" s="2">
        <v>156</v>
      </c>
      <c r="B157" s="2" t="str">
        <f t="shared" si="12"/>
        <v>I</v>
      </c>
      <c r="C157" t="str">
        <f t="shared" si="13"/>
        <v>Изолейцин             </v>
      </c>
      <c r="D157" s="18">
        <f t="shared" si="14"/>
        <v>115.08739999999999</v>
      </c>
      <c r="E157" s="2">
        <f t="shared" si="15"/>
        <v>1</v>
      </c>
      <c r="G157" s="30" t="str">
        <f t="shared" si="16"/>
        <v> </v>
      </c>
      <c r="H157" s="30" t="str">
        <f t="shared" si="17"/>
        <v>+</v>
      </c>
    </row>
    <row r="158" spans="1:8" ht="12.75">
      <c r="A158" s="2">
        <v>157</v>
      </c>
      <c r="B158" s="2" t="str">
        <f t="shared" si="12"/>
        <v>L</v>
      </c>
      <c r="C158" t="str">
        <f t="shared" si="13"/>
        <v>Лейцин                </v>
      </c>
      <c r="D158" s="18">
        <f t="shared" si="14"/>
        <v>114.10264000000001</v>
      </c>
      <c r="E158" s="2">
        <f t="shared" si="15"/>
        <v>1</v>
      </c>
      <c r="G158" s="30" t="str">
        <f t="shared" si="16"/>
        <v>+</v>
      </c>
      <c r="H158" s="30" t="str">
        <f t="shared" si="17"/>
        <v>+</v>
      </c>
    </row>
    <row r="159" spans="1:8" ht="12.75">
      <c r="A159" s="2">
        <v>158</v>
      </c>
      <c r="B159" s="2" t="str">
        <f t="shared" si="12"/>
        <v>G</v>
      </c>
      <c r="C159" t="str">
        <f t="shared" si="13"/>
        <v>Глицин                </v>
      </c>
      <c r="D159" s="18">
        <f t="shared" si="14"/>
        <v>128.17228</v>
      </c>
      <c r="E159" s="2">
        <f t="shared" si="15"/>
        <v>0</v>
      </c>
      <c r="G159" s="2" t="str">
        <f t="shared" si="16"/>
        <v> </v>
      </c>
      <c r="H159" s="30" t="str">
        <f t="shared" si="17"/>
        <v> </v>
      </c>
    </row>
    <row r="160" spans="1:8" ht="12.75">
      <c r="A160" s="2">
        <v>159</v>
      </c>
      <c r="B160" s="2" t="str">
        <f t="shared" si="12"/>
        <v>E</v>
      </c>
      <c r="C160" t="str">
        <f t="shared" si="13"/>
        <v>Глутаминовая кислота  </v>
      </c>
      <c r="D160" s="18">
        <f t="shared" si="14"/>
        <v>129.11398</v>
      </c>
      <c r="E160" s="2">
        <f t="shared" si="15"/>
        <v>0</v>
      </c>
      <c r="G160" s="2" t="str">
        <f t="shared" si="16"/>
        <v> </v>
      </c>
      <c r="H160" s="30" t="str">
        <f t="shared" si="17"/>
        <v> </v>
      </c>
    </row>
    <row r="161" spans="1:8" ht="12.75">
      <c r="A161" s="2">
        <v>160</v>
      </c>
      <c r="B161" s="2" t="str">
        <f t="shared" si="12"/>
        <v>Y</v>
      </c>
      <c r="C161" t="str">
        <f t="shared" si="13"/>
        <v>Тирозин               </v>
      </c>
      <c r="D161" s="18">
        <f t="shared" si="14"/>
        <v>71.0779</v>
      </c>
      <c r="E161" s="2">
        <f t="shared" si="15"/>
        <v>1</v>
      </c>
      <c r="G161" s="2" t="str">
        <f t="shared" si="16"/>
        <v> </v>
      </c>
      <c r="H161" s="30" t="str">
        <f t="shared" si="17"/>
        <v>+</v>
      </c>
    </row>
    <row r="162" spans="1:8" ht="12.75">
      <c r="A162" s="2">
        <v>161</v>
      </c>
      <c r="B162" s="2" t="str">
        <f t="shared" si="12"/>
        <v>F</v>
      </c>
      <c r="C162" t="str">
        <f t="shared" si="13"/>
        <v>Фенилаланин           </v>
      </c>
      <c r="D162" s="18">
        <f t="shared" si="14"/>
        <v>103.1429</v>
      </c>
      <c r="E162" s="2">
        <f t="shared" si="15"/>
        <v>1</v>
      </c>
      <c r="G162" s="2" t="str">
        <f t="shared" si="16"/>
        <v> </v>
      </c>
      <c r="H162" s="30" t="str">
        <f t="shared" si="17"/>
        <v>+</v>
      </c>
    </row>
    <row r="163" spans="1:8" ht="12.75">
      <c r="A163" s="2">
        <v>162</v>
      </c>
      <c r="B163" s="2" t="str">
        <f t="shared" si="12"/>
        <v>E</v>
      </c>
      <c r="C163" t="str">
        <f t="shared" si="13"/>
        <v>Глутаминовая кислота  </v>
      </c>
      <c r="D163" s="18">
        <f t="shared" si="14"/>
        <v>129.11398</v>
      </c>
      <c r="E163" s="2">
        <f t="shared" si="15"/>
        <v>0</v>
      </c>
      <c r="G163" s="2" t="str">
        <f t="shared" si="16"/>
        <v> </v>
      </c>
      <c r="H163" s="2" t="str">
        <f t="shared" si="17"/>
        <v> </v>
      </c>
    </row>
    <row r="164" spans="1:8" ht="12.75">
      <c r="A164" s="2">
        <v>163</v>
      </c>
      <c r="B164" s="2" t="str">
        <f t="shared" si="12"/>
        <v>G</v>
      </c>
      <c r="C164" t="str">
        <f t="shared" si="13"/>
        <v>Глицин                </v>
      </c>
      <c r="D164" s="18">
        <f t="shared" si="14"/>
        <v>128.17228</v>
      </c>
      <c r="E164" s="2">
        <f t="shared" si="15"/>
        <v>0</v>
      </c>
      <c r="G164" s="2" t="str">
        <f t="shared" si="16"/>
        <v> </v>
      </c>
      <c r="H164" s="2" t="str">
        <f t="shared" si="17"/>
        <v> </v>
      </c>
    </row>
    <row r="165" spans="1:8" ht="12.75">
      <c r="A165" s="2">
        <v>164</v>
      </c>
      <c r="B165" s="2" t="str">
        <f t="shared" si="12"/>
        <v>K</v>
      </c>
      <c r="C165" t="str">
        <f t="shared" si="13"/>
        <v>Лизин                 </v>
      </c>
      <c r="D165" s="18">
        <f t="shared" si="14"/>
        <v>113.15763999999999</v>
      </c>
      <c r="E165" s="2">
        <f t="shared" si="15"/>
        <v>0</v>
      </c>
      <c r="G165" s="2" t="str">
        <f t="shared" si="16"/>
        <v> </v>
      </c>
      <c r="H165" s="2" t="str">
        <f t="shared" si="17"/>
        <v> </v>
      </c>
    </row>
    <row r="166" spans="1:8" ht="12.75">
      <c r="A166" s="2">
        <v>165</v>
      </c>
      <c r="B166" s="2" t="str">
        <f t="shared" si="12"/>
        <v>N</v>
      </c>
      <c r="C166" t="str">
        <f t="shared" si="13"/>
        <v>Аспарагин             </v>
      </c>
      <c r="D166" s="18">
        <f t="shared" si="14"/>
        <v>156.18568000000002</v>
      </c>
      <c r="E166" s="2">
        <f t="shared" si="15"/>
        <v>0</v>
      </c>
      <c r="G166" s="2" t="str">
        <f t="shared" si="16"/>
        <v> </v>
      </c>
      <c r="H166" s="2" t="str">
        <f t="shared" si="17"/>
        <v> </v>
      </c>
    </row>
    <row r="167" spans="1:8" ht="12.75">
      <c r="A167" s="2">
        <v>166</v>
      </c>
      <c r="B167" s="2" t="str">
        <f t="shared" si="12"/>
        <v>L</v>
      </c>
      <c r="C167" t="str">
        <f t="shared" si="13"/>
        <v>Лейцин                </v>
      </c>
      <c r="D167" s="18">
        <f t="shared" si="14"/>
        <v>114.10264000000001</v>
      </c>
      <c r="E167" s="2">
        <f t="shared" si="15"/>
        <v>1</v>
      </c>
      <c r="G167" s="2" t="str">
        <f t="shared" si="16"/>
        <v> </v>
      </c>
      <c r="H167" s="2" t="str">
        <f t="shared" si="17"/>
        <v>+</v>
      </c>
    </row>
    <row r="168" spans="1:8" ht="12.75">
      <c r="A168" s="2">
        <v>167</v>
      </c>
      <c r="B168" s="2" t="str">
        <f t="shared" si="12"/>
        <v>E</v>
      </c>
      <c r="C168" t="str">
        <f t="shared" si="13"/>
        <v>Глутаминовая кислота  </v>
      </c>
      <c r="D168" s="18">
        <f t="shared" si="14"/>
        <v>129.11398</v>
      </c>
      <c r="E168" s="2">
        <f t="shared" si="15"/>
        <v>0</v>
      </c>
      <c r="G168" s="2" t="str">
        <f t="shared" si="16"/>
        <v> </v>
      </c>
      <c r="H168" s="2" t="str">
        <f t="shared" si="17"/>
        <v> </v>
      </c>
    </row>
    <row r="169" spans="1:8" ht="12.75">
      <c r="A169" s="2">
        <v>168</v>
      </c>
      <c r="B169" s="2" t="str">
        <f t="shared" si="12"/>
        <v>D</v>
      </c>
      <c r="C169" t="str">
        <f t="shared" si="13"/>
        <v>Аспарагиновая кислота </v>
      </c>
      <c r="D169" s="18">
        <f t="shared" si="14"/>
        <v>147.17386000000002</v>
      </c>
      <c r="E169" s="2">
        <f t="shared" si="15"/>
        <v>0</v>
      </c>
      <c r="G169" s="2" t="str">
        <f t="shared" si="16"/>
        <v> </v>
      </c>
      <c r="H169" s="2" t="str">
        <f t="shared" si="17"/>
        <v> </v>
      </c>
    </row>
    <row r="170" spans="1:8" ht="12.75">
      <c r="A170" s="2">
        <v>169</v>
      </c>
      <c r="B170" s="2" t="str">
        <f t="shared" si="12"/>
        <v>I</v>
      </c>
      <c r="C170" t="str">
        <f t="shared" si="13"/>
        <v>Изолейцин             </v>
      </c>
      <c r="D170" s="18">
        <f t="shared" si="14"/>
        <v>115.08739999999999</v>
      </c>
      <c r="E170" s="2">
        <f t="shared" si="15"/>
        <v>1</v>
      </c>
      <c r="G170" s="2" t="str">
        <f t="shared" si="16"/>
        <v> </v>
      </c>
      <c r="H170" s="2" t="str">
        <f t="shared" si="17"/>
        <v>+</v>
      </c>
    </row>
    <row r="171" spans="1:8" ht="12.75">
      <c r="A171" s="2">
        <v>170</v>
      </c>
      <c r="B171" s="2" t="str">
        <f t="shared" si="12"/>
        <v>V</v>
      </c>
      <c r="C171" t="str">
        <f t="shared" si="13"/>
        <v>Валин                 </v>
      </c>
      <c r="D171" s="18">
        <f t="shared" si="14"/>
        <v>45.040620000000004</v>
      </c>
      <c r="E171" s="2">
        <f t="shared" si="15"/>
        <v>1</v>
      </c>
      <c r="G171" s="2" t="str">
        <f t="shared" si="16"/>
        <v>+</v>
      </c>
      <c r="H171" s="2" t="str">
        <f t="shared" si="17"/>
        <v>+</v>
      </c>
    </row>
    <row r="172" spans="1:8" ht="12.75">
      <c r="A172" s="2">
        <v>171</v>
      </c>
      <c r="B172" s="2" t="str">
        <f t="shared" si="12"/>
        <v>I</v>
      </c>
      <c r="C172" t="str">
        <f t="shared" si="13"/>
        <v>Изолейцин             </v>
      </c>
      <c r="D172" s="18">
        <f t="shared" si="14"/>
        <v>115.08739999999999</v>
      </c>
      <c r="E172" s="2">
        <f t="shared" si="15"/>
        <v>1</v>
      </c>
      <c r="G172" s="2" t="str">
        <f t="shared" si="16"/>
        <v>+</v>
      </c>
      <c r="H172" s="2" t="str">
        <f t="shared" si="17"/>
        <v> </v>
      </c>
    </row>
    <row r="173" spans="1:8" ht="12.75">
      <c r="A173" s="2">
        <v>172</v>
      </c>
      <c r="B173" s="2" t="str">
        <f t="shared" si="12"/>
        <v>V</v>
      </c>
      <c r="C173" t="str">
        <f t="shared" si="13"/>
        <v>Валин                 </v>
      </c>
      <c r="D173" s="18">
        <f t="shared" si="14"/>
        <v>45.040620000000004</v>
      </c>
      <c r="E173" s="2">
        <f t="shared" si="15"/>
        <v>1</v>
      </c>
      <c r="G173" s="2" t="str">
        <f t="shared" si="16"/>
        <v>+</v>
      </c>
      <c r="H173" s="2" t="str">
        <f t="shared" si="17"/>
        <v>+</v>
      </c>
    </row>
    <row r="174" spans="1:8" ht="12.75">
      <c r="A174" s="2">
        <v>173</v>
      </c>
      <c r="B174" s="2" t="str">
        <f t="shared" si="12"/>
        <v>S</v>
      </c>
      <c r="C174" t="str">
        <f t="shared" si="13"/>
        <v>Серин                 </v>
      </c>
      <c r="D174" s="18">
        <f t="shared" si="14"/>
        <v>99.13105999999999</v>
      </c>
      <c r="E174" s="2">
        <f t="shared" si="15"/>
        <v>0</v>
      </c>
      <c r="G174" s="2" t="str">
        <f t="shared" si="16"/>
        <v>+</v>
      </c>
      <c r="H174" s="2" t="str">
        <f t="shared" si="17"/>
        <v> </v>
      </c>
    </row>
    <row r="175" spans="1:8" ht="12.75">
      <c r="A175" s="2">
        <v>174</v>
      </c>
      <c r="B175" s="2" t="str">
        <f t="shared" si="12"/>
        <v>P</v>
      </c>
      <c r="C175" t="str">
        <f t="shared" si="13"/>
        <v>Пролин                </v>
      </c>
      <c r="D175" s="18">
        <f t="shared" si="14"/>
        <v>101.10388</v>
      </c>
      <c r="E175" s="2">
        <f t="shared" si="15"/>
        <v>0</v>
      </c>
      <c r="G175" s="2" t="str">
        <f t="shared" si="16"/>
        <v> </v>
      </c>
      <c r="H175" s="2" t="str">
        <f t="shared" si="17"/>
        <v> </v>
      </c>
    </row>
    <row r="176" spans="1:8" ht="12.75">
      <c r="A176" s="2">
        <v>175</v>
      </c>
      <c r="B176" s="2" t="str">
        <f t="shared" si="12"/>
        <v>D</v>
      </c>
      <c r="C176" t="str">
        <f t="shared" si="13"/>
        <v>Аспарагиновая кислота </v>
      </c>
      <c r="D176" s="18">
        <f t="shared" si="14"/>
        <v>147.17386000000002</v>
      </c>
      <c r="E176" s="2">
        <f t="shared" si="15"/>
        <v>0</v>
      </c>
      <c r="G176" s="2" t="str">
        <f t="shared" si="16"/>
        <v> </v>
      </c>
      <c r="H176" s="2" t="str">
        <f t="shared" si="17"/>
        <v> </v>
      </c>
    </row>
    <row r="177" spans="1:8" ht="12.75">
      <c r="A177" s="2">
        <v>176</v>
      </c>
      <c r="B177" s="2" t="str">
        <f t="shared" si="12"/>
        <v>H</v>
      </c>
      <c r="C177" t="str">
        <f t="shared" si="13"/>
        <v>Гистидин              </v>
      </c>
      <c r="D177" s="18">
        <f t="shared" si="14"/>
        <v>128.12922</v>
      </c>
      <c r="E177" s="2">
        <f t="shared" si="15"/>
        <v>0</v>
      </c>
      <c r="G177" s="2" t="str">
        <f t="shared" si="16"/>
        <v> </v>
      </c>
      <c r="H177" s="2" t="str">
        <f t="shared" si="17"/>
        <v> </v>
      </c>
    </row>
    <row r="178" spans="1:8" ht="12.75">
      <c r="A178" s="2">
        <v>177</v>
      </c>
      <c r="B178" s="2" t="str">
        <f t="shared" si="12"/>
        <v>G</v>
      </c>
      <c r="C178" t="str">
        <f t="shared" si="13"/>
        <v>Глицин                </v>
      </c>
      <c r="D178" s="18">
        <f t="shared" si="14"/>
        <v>128.17228</v>
      </c>
      <c r="E178" s="2">
        <f t="shared" si="15"/>
        <v>0</v>
      </c>
      <c r="G178" s="2" t="str">
        <f t="shared" si="16"/>
        <v> </v>
      </c>
      <c r="H178" s="2" t="str">
        <f t="shared" si="17"/>
        <v> </v>
      </c>
    </row>
    <row r="179" spans="1:8" ht="12.75">
      <c r="A179" s="2">
        <v>178</v>
      </c>
      <c r="B179" s="2" t="str">
        <f t="shared" si="12"/>
        <v>G</v>
      </c>
      <c r="C179" t="str">
        <f t="shared" si="13"/>
        <v>Глицин                </v>
      </c>
      <c r="D179" s="18">
        <f t="shared" si="14"/>
        <v>128.17228</v>
      </c>
      <c r="E179" s="2">
        <f t="shared" si="15"/>
        <v>0</v>
      </c>
      <c r="G179" s="2" t="str">
        <f t="shared" si="16"/>
        <v> </v>
      </c>
      <c r="H179" s="2" t="str">
        <f t="shared" si="17"/>
        <v> </v>
      </c>
    </row>
    <row r="180" spans="1:8" ht="12.75">
      <c r="A180" s="2">
        <v>179</v>
      </c>
      <c r="B180" s="2" t="str">
        <f t="shared" si="12"/>
        <v>V</v>
      </c>
      <c r="C180" t="str">
        <f t="shared" si="13"/>
        <v>Валин                 </v>
      </c>
      <c r="D180" s="18">
        <f t="shared" si="14"/>
        <v>45.040620000000004</v>
      </c>
      <c r="E180" s="2">
        <f t="shared" si="15"/>
        <v>1</v>
      </c>
      <c r="G180" s="2" t="str">
        <f t="shared" si="16"/>
        <v> </v>
      </c>
      <c r="H180" s="30" t="str">
        <f t="shared" si="17"/>
        <v>+</v>
      </c>
    </row>
    <row r="181" spans="1:8" ht="12.75">
      <c r="A181" s="2">
        <v>180</v>
      </c>
      <c r="B181" s="2" t="str">
        <f t="shared" si="12"/>
        <v>T</v>
      </c>
      <c r="C181" t="str">
        <f t="shared" si="13"/>
        <v>Треонин               </v>
      </c>
      <c r="D181" s="18">
        <f t="shared" si="14"/>
        <v>97.11518</v>
      </c>
      <c r="E181" s="2">
        <f t="shared" si="15"/>
        <v>0</v>
      </c>
      <c r="G181" s="2" t="str">
        <f t="shared" si="16"/>
        <v> </v>
      </c>
      <c r="H181" s="30" t="str">
        <f t="shared" si="17"/>
        <v> </v>
      </c>
    </row>
    <row r="182" spans="1:8" ht="12.75">
      <c r="A182" s="2">
        <v>181</v>
      </c>
      <c r="B182" s="2" t="str">
        <f t="shared" si="12"/>
        <v>R</v>
      </c>
      <c r="C182" t="str">
        <f t="shared" si="13"/>
        <v>Аргинин               </v>
      </c>
      <c r="D182" s="18">
        <f t="shared" si="14"/>
        <v>163.17326</v>
      </c>
      <c r="E182" s="2">
        <f t="shared" si="15"/>
        <v>0</v>
      </c>
      <c r="G182" s="2" t="str">
        <f t="shared" si="16"/>
        <v> </v>
      </c>
      <c r="H182" s="30" t="str">
        <f t="shared" si="17"/>
        <v> </v>
      </c>
    </row>
    <row r="183" spans="1:8" ht="12.75">
      <c r="A183" s="2">
        <v>182</v>
      </c>
      <c r="B183" s="2" t="str">
        <f t="shared" si="12"/>
        <v>A</v>
      </c>
      <c r="C183" t="str">
        <f t="shared" si="13"/>
        <v>Аланин                </v>
      </c>
      <c r="D183" s="18">
        <f t="shared" si="14"/>
        <v>186.2099</v>
      </c>
      <c r="E183" s="2">
        <f t="shared" si="15"/>
        <v>1</v>
      </c>
      <c r="G183" s="2" t="str">
        <f t="shared" si="16"/>
        <v> </v>
      </c>
      <c r="H183" s="30" t="str">
        <f t="shared" si="17"/>
        <v>+</v>
      </c>
    </row>
    <row r="184" spans="1:8" ht="12.75">
      <c r="A184" s="2">
        <v>183</v>
      </c>
      <c r="B184" s="2" t="str">
        <f t="shared" si="12"/>
        <v>R</v>
      </c>
      <c r="C184" t="str">
        <f t="shared" si="13"/>
        <v>Аргинин               </v>
      </c>
      <c r="D184" s="18">
        <f t="shared" si="14"/>
        <v>163.17326</v>
      </c>
      <c r="E184" s="2">
        <f t="shared" si="15"/>
        <v>0</v>
      </c>
      <c r="G184" s="2" t="str">
        <f t="shared" si="16"/>
        <v> </v>
      </c>
      <c r="H184" s="30" t="str">
        <f t="shared" si="17"/>
        <v> </v>
      </c>
    </row>
    <row r="185" spans="1:8" ht="12.75">
      <c r="A185" s="2">
        <v>184</v>
      </c>
      <c r="B185" s="2" t="str">
        <f t="shared" si="12"/>
        <v>K</v>
      </c>
      <c r="C185" t="str">
        <f t="shared" si="13"/>
        <v>Лизин                 </v>
      </c>
      <c r="D185" s="18">
        <f t="shared" si="14"/>
        <v>113.15763999999999</v>
      </c>
      <c r="E185" s="2">
        <f t="shared" si="15"/>
        <v>0</v>
      </c>
      <c r="G185" s="2" t="str">
        <f t="shared" si="16"/>
        <v> </v>
      </c>
      <c r="H185" s="30" t="str">
        <f t="shared" si="17"/>
        <v> </v>
      </c>
    </row>
    <row r="186" spans="1:8" ht="12.75">
      <c r="A186" s="2">
        <v>185</v>
      </c>
      <c r="B186" s="2" t="str">
        <f t="shared" si="12"/>
        <v>L</v>
      </c>
      <c r="C186" t="str">
        <f t="shared" si="13"/>
        <v>Лейцин                </v>
      </c>
      <c r="D186" s="18">
        <f t="shared" si="14"/>
        <v>114.10264000000001</v>
      </c>
      <c r="E186" s="2">
        <f t="shared" si="15"/>
        <v>1</v>
      </c>
      <c r="G186" s="2" t="str">
        <f t="shared" si="16"/>
        <v> </v>
      </c>
      <c r="H186" s="30" t="str">
        <f t="shared" si="17"/>
        <v>+</v>
      </c>
    </row>
    <row r="187" spans="1:8" ht="12.75">
      <c r="A187" s="2">
        <v>186</v>
      </c>
      <c r="B187" s="2" t="str">
        <f t="shared" si="12"/>
        <v>A</v>
      </c>
      <c r="C187" t="str">
        <f t="shared" si="13"/>
        <v>Аланин                </v>
      </c>
      <c r="D187" s="18">
        <f t="shared" si="14"/>
        <v>186.2099</v>
      </c>
      <c r="E187" s="2">
        <f t="shared" si="15"/>
        <v>1</v>
      </c>
      <c r="G187" s="2" t="str">
        <f t="shared" si="16"/>
        <v> </v>
      </c>
      <c r="H187" s="30" t="str">
        <f t="shared" si="17"/>
        <v>+</v>
      </c>
    </row>
    <row r="188" spans="1:8" ht="12.75">
      <c r="A188" s="2">
        <v>187</v>
      </c>
      <c r="B188" s="2" t="str">
        <f t="shared" si="12"/>
        <v>D</v>
      </c>
      <c r="C188" t="str">
        <f t="shared" si="13"/>
        <v>Аспарагиновая кислота </v>
      </c>
      <c r="D188" s="18">
        <f t="shared" si="14"/>
        <v>147.17386000000002</v>
      </c>
      <c r="E188" s="2">
        <f t="shared" si="15"/>
        <v>0</v>
      </c>
      <c r="G188" s="2" t="str">
        <f t="shared" si="16"/>
        <v> </v>
      </c>
      <c r="H188" s="30" t="str">
        <f t="shared" si="17"/>
        <v> </v>
      </c>
    </row>
    <row r="189" spans="1:8" ht="12.75">
      <c r="A189" s="2">
        <v>188</v>
      </c>
      <c r="B189" s="2" t="str">
        <f t="shared" si="12"/>
        <v>R</v>
      </c>
      <c r="C189" t="str">
        <f t="shared" si="13"/>
        <v>Аргинин               </v>
      </c>
      <c r="D189" s="18">
        <f t="shared" si="14"/>
        <v>163.17326</v>
      </c>
      <c r="E189" s="2">
        <f t="shared" si="15"/>
        <v>0</v>
      </c>
      <c r="G189" s="2" t="str">
        <f t="shared" si="16"/>
        <v> </v>
      </c>
      <c r="H189" s="30" t="str">
        <f t="shared" si="17"/>
        <v> </v>
      </c>
    </row>
    <row r="190" spans="1:8" ht="12.75">
      <c r="A190" s="2">
        <v>189</v>
      </c>
      <c r="B190" s="2" t="str">
        <f t="shared" si="12"/>
        <v>L</v>
      </c>
      <c r="C190" t="str">
        <f t="shared" si="13"/>
        <v>Лейцин                </v>
      </c>
      <c r="D190" s="18">
        <f t="shared" si="14"/>
        <v>114.10264000000001</v>
      </c>
      <c r="E190" s="2">
        <f t="shared" si="15"/>
        <v>1</v>
      </c>
      <c r="G190" s="2" t="str">
        <f t="shared" si="16"/>
        <v> </v>
      </c>
      <c r="H190" s="30" t="str">
        <f t="shared" si="17"/>
        <v>+</v>
      </c>
    </row>
    <row r="191" spans="1:8" ht="12.75">
      <c r="A191" s="2">
        <v>190</v>
      </c>
      <c r="B191" s="2" t="str">
        <f t="shared" si="12"/>
        <v>K</v>
      </c>
      <c r="C191" t="str">
        <f t="shared" si="13"/>
        <v>Лизин                 </v>
      </c>
      <c r="D191" s="18">
        <f t="shared" si="14"/>
        <v>113.15763999999999</v>
      </c>
      <c r="E191" s="2">
        <f t="shared" si="15"/>
        <v>0</v>
      </c>
      <c r="G191" s="30" t="str">
        <f t="shared" si="16"/>
        <v>+</v>
      </c>
      <c r="H191" s="30" t="str">
        <f t="shared" si="17"/>
        <v> </v>
      </c>
    </row>
    <row r="192" spans="1:8" ht="12.75">
      <c r="A192" s="2">
        <v>191</v>
      </c>
      <c r="B192" s="2" t="str">
        <f t="shared" si="12"/>
        <v>A</v>
      </c>
      <c r="C192" t="str">
        <f t="shared" si="13"/>
        <v>Аланин                </v>
      </c>
      <c r="D192" s="18">
        <f t="shared" si="14"/>
        <v>186.2099</v>
      </c>
      <c r="E192" s="2">
        <f t="shared" si="15"/>
        <v>1</v>
      </c>
      <c r="G192" s="30" t="str">
        <f t="shared" si="16"/>
        <v> </v>
      </c>
      <c r="H192" s="30" t="str">
        <f t="shared" si="17"/>
        <v>+</v>
      </c>
    </row>
    <row r="193" spans="1:8" ht="12.75">
      <c r="A193" s="2">
        <v>192</v>
      </c>
      <c r="B193" s="2" t="str">
        <f t="shared" si="12"/>
        <v>P</v>
      </c>
      <c r="C193" t="str">
        <f t="shared" si="13"/>
        <v>Пролин                </v>
      </c>
      <c r="D193" s="18">
        <f t="shared" si="14"/>
        <v>101.10388</v>
      </c>
      <c r="E193" s="2">
        <f t="shared" si="15"/>
        <v>0</v>
      </c>
      <c r="G193" s="30" t="str">
        <f t="shared" si="16"/>
        <v>+</v>
      </c>
      <c r="H193" s="30" t="str">
        <f t="shared" si="17"/>
        <v> </v>
      </c>
    </row>
    <row r="194" spans="1:8" ht="12.75">
      <c r="A194" s="2">
        <v>193</v>
      </c>
      <c r="B194" s="2" t="str">
        <f t="shared" si="12"/>
        <v>I</v>
      </c>
      <c r="C194" t="str">
        <f t="shared" si="13"/>
        <v>Изолейцин             </v>
      </c>
      <c r="D194" s="18">
        <f t="shared" si="14"/>
        <v>115.08739999999999</v>
      </c>
      <c r="E194" s="2">
        <f t="shared" si="15"/>
        <v>1</v>
      </c>
      <c r="G194" s="30" t="str">
        <f t="shared" si="16"/>
        <v> </v>
      </c>
      <c r="H194" s="30" t="str">
        <f t="shared" si="17"/>
        <v>+</v>
      </c>
    </row>
    <row r="195" spans="1:8" ht="12.75">
      <c r="A195" s="2">
        <v>194</v>
      </c>
      <c r="B195" s="2" t="str">
        <f aca="true" t="shared" si="18" ref="B195:B258">MID($I$1,$A195,1)</f>
        <v>A</v>
      </c>
      <c r="C195" t="str">
        <f aca="true" t="shared" si="19" ref="C195:C258">VLOOKUP(B195:B510,$I$4:$J$23,2,FALSE)</f>
        <v>Аланин                </v>
      </c>
      <c r="D195" s="18">
        <f aca="true" t="shared" si="20" ref="D195:D258">VLOOKUP(B195:B510,$I$4:$L$23,4,FALSE)</f>
        <v>186.2099</v>
      </c>
      <c r="E195" s="2">
        <f aca="true" t="shared" si="21" ref="E195:E258">VLOOKUP(B195:B510,$I$4:$K$23,3,FALSE)</f>
        <v>1</v>
      </c>
      <c r="G195" s="30" t="str">
        <f t="shared" si="16"/>
        <v>+</v>
      </c>
      <c r="H195" s="30" t="str">
        <f t="shared" si="17"/>
        <v>+</v>
      </c>
    </row>
    <row r="196" spans="1:8" ht="12.75">
      <c r="A196" s="2">
        <v>195</v>
      </c>
      <c r="B196" s="2" t="str">
        <f t="shared" si="18"/>
        <v>I</v>
      </c>
      <c r="C196" t="str">
        <f t="shared" si="19"/>
        <v>Изолейцин             </v>
      </c>
      <c r="D196" s="18">
        <f t="shared" si="20"/>
        <v>115.08739999999999</v>
      </c>
      <c r="E196" s="2">
        <f t="shared" si="21"/>
        <v>1</v>
      </c>
      <c r="G196" s="30" t="str">
        <f t="shared" si="16"/>
        <v>+</v>
      </c>
      <c r="H196" s="30" t="str">
        <f t="shared" si="17"/>
        <v>+</v>
      </c>
    </row>
    <row r="197" spans="1:8" ht="12.75">
      <c r="A197" s="2">
        <v>196</v>
      </c>
      <c r="B197" s="2" t="str">
        <f t="shared" si="18"/>
        <v>I</v>
      </c>
      <c r="C197" t="str">
        <f t="shared" si="19"/>
        <v>Изолейцин             </v>
      </c>
      <c r="D197" s="18">
        <f t="shared" si="20"/>
        <v>115.08739999999999</v>
      </c>
      <c r="E197" s="2">
        <f t="shared" si="21"/>
        <v>1</v>
      </c>
      <c r="G197" s="30" t="str">
        <f t="shared" si="16"/>
        <v>+</v>
      </c>
      <c r="H197" s="30" t="str">
        <f t="shared" si="17"/>
        <v>+</v>
      </c>
    </row>
    <row r="198" spans="1:8" ht="12.75">
      <c r="A198" s="2">
        <v>197</v>
      </c>
      <c r="B198" s="2" t="str">
        <f t="shared" si="18"/>
        <v>D</v>
      </c>
      <c r="C198" t="str">
        <f t="shared" si="19"/>
        <v>Аспарагиновая кислота </v>
      </c>
      <c r="D198" s="18">
        <f t="shared" si="20"/>
        <v>147.17386000000002</v>
      </c>
      <c r="E198" s="2">
        <f t="shared" si="21"/>
        <v>0</v>
      </c>
      <c r="G198" s="2" t="str">
        <f t="shared" si="16"/>
        <v>+</v>
      </c>
      <c r="H198" s="2" t="str">
        <f t="shared" si="17"/>
        <v> </v>
      </c>
    </row>
    <row r="199" spans="1:8" ht="12.75">
      <c r="A199" s="2">
        <v>198</v>
      </c>
      <c r="B199" s="2" t="str">
        <f t="shared" si="18"/>
        <v>K</v>
      </c>
      <c r="C199" t="str">
        <f t="shared" si="19"/>
        <v>Лизин                 </v>
      </c>
      <c r="D199" s="18">
        <f t="shared" si="20"/>
        <v>113.15763999999999</v>
      </c>
      <c r="E199" s="2">
        <f t="shared" si="21"/>
        <v>0</v>
      </c>
      <c r="G199" s="2" t="str">
        <f t="shared" si="16"/>
        <v> </v>
      </c>
      <c r="H199" s="2" t="str">
        <f t="shared" si="17"/>
        <v> </v>
      </c>
    </row>
    <row r="200" spans="1:8" ht="12.75">
      <c r="A200" s="2">
        <v>199</v>
      </c>
      <c r="B200" s="2" t="str">
        <f t="shared" si="18"/>
        <v>R</v>
      </c>
      <c r="C200" t="str">
        <f t="shared" si="19"/>
        <v>Аргинин               </v>
      </c>
      <c r="D200" s="18">
        <f t="shared" si="20"/>
        <v>163.17326</v>
      </c>
      <c r="E200" s="2">
        <f t="shared" si="21"/>
        <v>0</v>
      </c>
      <c r="G200" s="2" t="str">
        <f aca="true" t="shared" si="22" ref="G200:G263">IF(AND(E199,OR(E201,E197)),"+"," ")</f>
        <v> </v>
      </c>
      <c r="H200" s="2" t="str">
        <f aca="true" t="shared" si="23" ref="H200:H263">IF(AND(E200,OR(OR(E196,E197),OR(E202,E203))),"+"," ")</f>
        <v> </v>
      </c>
    </row>
    <row r="201" spans="1:8" ht="12.75">
      <c r="A201" s="2">
        <v>200</v>
      </c>
      <c r="B201" s="2" t="str">
        <f t="shared" si="18"/>
        <v>R</v>
      </c>
      <c r="C201" t="str">
        <f t="shared" si="19"/>
        <v>Аргинин               </v>
      </c>
      <c r="D201" s="18">
        <f t="shared" si="20"/>
        <v>163.17326</v>
      </c>
      <c r="E201" s="2">
        <f t="shared" si="21"/>
        <v>0</v>
      </c>
      <c r="G201" s="2" t="str">
        <f t="shared" si="22"/>
        <v> </v>
      </c>
      <c r="H201" s="2" t="str">
        <f t="shared" si="23"/>
        <v> </v>
      </c>
    </row>
    <row r="202" spans="1:8" ht="12.75">
      <c r="A202" s="2">
        <v>201</v>
      </c>
      <c r="B202" s="2" t="str">
        <f t="shared" si="18"/>
        <v>P</v>
      </c>
      <c r="C202" t="str">
        <f t="shared" si="19"/>
        <v>Пролин                </v>
      </c>
      <c r="D202" s="18">
        <f t="shared" si="20"/>
        <v>101.10388</v>
      </c>
      <c r="E202" s="2">
        <f t="shared" si="21"/>
        <v>0</v>
      </c>
      <c r="G202" s="2" t="str">
        <f t="shared" si="22"/>
        <v> </v>
      </c>
      <c r="H202" s="2" t="str">
        <f t="shared" si="23"/>
        <v> </v>
      </c>
    </row>
    <row r="203" spans="1:8" ht="12.75">
      <c r="A203" s="2">
        <v>202</v>
      </c>
      <c r="B203" s="2" t="str">
        <f t="shared" si="18"/>
        <v>R</v>
      </c>
      <c r="C203" t="str">
        <f t="shared" si="19"/>
        <v>Аргинин               </v>
      </c>
      <c r="D203" s="18">
        <f t="shared" si="20"/>
        <v>163.17326</v>
      </c>
      <c r="E203" s="2">
        <f t="shared" si="21"/>
        <v>0</v>
      </c>
      <c r="G203" s="2" t="str">
        <f t="shared" si="22"/>
        <v> </v>
      </c>
      <c r="H203" s="2" t="str">
        <f t="shared" si="23"/>
        <v> </v>
      </c>
    </row>
    <row r="204" spans="1:8" ht="12.75">
      <c r="A204" s="2">
        <v>203</v>
      </c>
      <c r="B204" s="2" t="str">
        <f t="shared" si="18"/>
        <v>P</v>
      </c>
      <c r="C204" t="str">
        <f t="shared" si="19"/>
        <v>Пролин                </v>
      </c>
      <c r="D204" s="18">
        <f t="shared" si="20"/>
        <v>101.10388</v>
      </c>
      <c r="E204" s="2">
        <f t="shared" si="21"/>
        <v>0</v>
      </c>
      <c r="G204" s="2" t="str">
        <f t="shared" si="22"/>
        <v> </v>
      </c>
      <c r="H204" s="2" t="str">
        <f t="shared" si="23"/>
        <v> </v>
      </c>
    </row>
    <row r="205" spans="1:8" ht="12.75">
      <c r="A205" s="2">
        <v>204</v>
      </c>
      <c r="B205" s="2" t="str">
        <f t="shared" si="18"/>
        <v>N</v>
      </c>
      <c r="C205" t="str">
        <f t="shared" si="19"/>
        <v>Аспарагин             </v>
      </c>
      <c r="D205" s="18">
        <f t="shared" si="20"/>
        <v>156.18568000000002</v>
      </c>
      <c r="E205" s="2">
        <f t="shared" si="21"/>
        <v>0</v>
      </c>
      <c r="G205" s="2" t="str">
        <f t="shared" si="22"/>
        <v> </v>
      </c>
      <c r="H205" s="2" t="str">
        <f t="shared" si="23"/>
        <v> </v>
      </c>
    </row>
    <row r="206" spans="1:8" ht="12.75">
      <c r="A206" s="2">
        <v>205</v>
      </c>
      <c r="B206" s="2" t="str">
        <f t="shared" si="18"/>
        <v>V</v>
      </c>
      <c r="C206" t="str">
        <f t="shared" si="19"/>
        <v>Валин                 </v>
      </c>
      <c r="D206" s="18">
        <f t="shared" si="20"/>
        <v>45.040620000000004</v>
      </c>
      <c r="E206" s="2">
        <f t="shared" si="21"/>
        <v>1</v>
      </c>
      <c r="G206" s="2" t="str">
        <f t="shared" si="22"/>
        <v> </v>
      </c>
      <c r="H206" s="30" t="str">
        <f t="shared" si="23"/>
        <v>+</v>
      </c>
    </row>
    <row r="207" spans="1:8" ht="12.75">
      <c r="A207" s="2">
        <v>206</v>
      </c>
      <c r="B207" s="2" t="str">
        <f t="shared" si="18"/>
        <v>A</v>
      </c>
      <c r="C207" t="str">
        <f t="shared" si="19"/>
        <v>Аланин                </v>
      </c>
      <c r="D207" s="18">
        <f t="shared" si="20"/>
        <v>186.2099</v>
      </c>
      <c r="E207" s="2">
        <f t="shared" si="21"/>
        <v>1</v>
      </c>
      <c r="G207" s="2" t="str">
        <f t="shared" si="22"/>
        <v> </v>
      </c>
      <c r="H207" s="30" t="str">
        <f t="shared" si="23"/>
        <v>+</v>
      </c>
    </row>
    <row r="208" spans="1:8" ht="12.75">
      <c r="A208" s="2">
        <v>207</v>
      </c>
      <c r="B208" s="2" t="str">
        <f t="shared" si="18"/>
        <v>E</v>
      </c>
      <c r="C208" t="str">
        <f t="shared" si="19"/>
        <v>Глутаминовая кислота  </v>
      </c>
      <c r="D208" s="18">
        <f t="shared" si="20"/>
        <v>129.11398</v>
      </c>
      <c r="E208" s="2">
        <f t="shared" si="21"/>
        <v>0</v>
      </c>
      <c r="G208" s="2" t="str">
        <f t="shared" si="22"/>
        <v>+</v>
      </c>
      <c r="H208" s="30" t="str">
        <f t="shared" si="23"/>
        <v> </v>
      </c>
    </row>
    <row r="209" spans="1:8" ht="12.75">
      <c r="A209" s="2">
        <v>208</v>
      </c>
      <c r="B209" s="2" t="str">
        <f t="shared" si="18"/>
        <v>V</v>
      </c>
      <c r="C209" t="str">
        <f t="shared" si="19"/>
        <v>Валин                 </v>
      </c>
      <c r="D209" s="18">
        <f t="shared" si="20"/>
        <v>45.040620000000004</v>
      </c>
      <c r="E209" s="2">
        <f t="shared" si="21"/>
        <v>1</v>
      </c>
      <c r="G209" s="2" t="str">
        <f t="shared" si="22"/>
        <v> </v>
      </c>
      <c r="H209" s="30" t="str">
        <f t="shared" si="23"/>
        <v>+</v>
      </c>
    </row>
    <row r="210" spans="1:8" ht="12.75">
      <c r="A210" s="2">
        <v>209</v>
      </c>
      <c r="B210" s="2" t="str">
        <f t="shared" si="18"/>
        <v>M</v>
      </c>
      <c r="C210" t="str">
        <f t="shared" si="19"/>
        <v>Метионин              </v>
      </c>
      <c r="D210" s="18">
        <f t="shared" si="20"/>
        <v>113.15763999999999</v>
      </c>
      <c r="E210" s="2">
        <f t="shared" si="21"/>
        <v>1</v>
      </c>
      <c r="G210" s="2" t="str">
        <f t="shared" si="22"/>
        <v>+</v>
      </c>
      <c r="H210" s="30" t="str">
        <f t="shared" si="23"/>
        <v>+</v>
      </c>
    </row>
    <row r="211" spans="1:8" ht="12.75">
      <c r="A211" s="2">
        <v>210</v>
      </c>
      <c r="B211" s="2" t="str">
        <f t="shared" si="18"/>
        <v>N</v>
      </c>
      <c r="C211" t="str">
        <f t="shared" si="19"/>
        <v>Аспарагин             </v>
      </c>
      <c r="D211" s="18">
        <f t="shared" si="20"/>
        <v>156.18568000000002</v>
      </c>
      <c r="E211" s="2">
        <f t="shared" si="21"/>
        <v>0</v>
      </c>
      <c r="G211" s="2" t="str">
        <f t="shared" si="22"/>
        <v>+</v>
      </c>
      <c r="H211" s="30" t="str">
        <f t="shared" si="23"/>
        <v> </v>
      </c>
    </row>
    <row r="212" spans="1:8" ht="12.75">
      <c r="A212" s="2">
        <v>211</v>
      </c>
      <c r="B212" s="2" t="str">
        <f t="shared" si="18"/>
        <v>I</v>
      </c>
      <c r="C212" t="str">
        <f t="shared" si="19"/>
        <v>Изолейцин             </v>
      </c>
      <c r="D212" s="18">
        <f t="shared" si="20"/>
        <v>115.08739999999999</v>
      </c>
      <c r="E212" s="2">
        <f t="shared" si="21"/>
        <v>1</v>
      </c>
      <c r="G212" s="2" t="str">
        <f t="shared" si="22"/>
        <v> </v>
      </c>
      <c r="H212" s="30" t="str">
        <f t="shared" si="23"/>
        <v>+</v>
      </c>
    </row>
    <row r="213" spans="1:8" ht="12.75">
      <c r="A213" s="2">
        <v>212</v>
      </c>
      <c r="B213" s="2" t="str">
        <f t="shared" si="18"/>
        <v>V</v>
      </c>
      <c r="C213" t="str">
        <f t="shared" si="19"/>
        <v>Валин                 </v>
      </c>
      <c r="D213" s="18">
        <f t="shared" si="20"/>
        <v>45.040620000000004</v>
      </c>
      <c r="E213" s="2">
        <f t="shared" si="21"/>
        <v>1</v>
      </c>
      <c r="G213" s="2" t="str">
        <f t="shared" si="22"/>
        <v>+</v>
      </c>
      <c r="H213" s="30" t="str">
        <f t="shared" si="23"/>
        <v>+</v>
      </c>
    </row>
    <row r="214" spans="1:8" ht="12.75">
      <c r="A214" s="2">
        <v>213</v>
      </c>
      <c r="B214" s="2" t="str">
        <f t="shared" si="18"/>
        <v>G</v>
      </c>
      <c r="C214" t="str">
        <f t="shared" si="19"/>
        <v>Глицин                </v>
      </c>
      <c r="D214" s="18">
        <f t="shared" si="20"/>
        <v>128.17228</v>
      </c>
      <c r="E214" s="2">
        <f t="shared" si="21"/>
        <v>0</v>
      </c>
      <c r="G214" s="2" t="str">
        <f t="shared" si="22"/>
        <v> </v>
      </c>
      <c r="H214" s="30" t="str">
        <f t="shared" si="23"/>
        <v> </v>
      </c>
    </row>
    <row r="215" spans="1:8" ht="12.75">
      <c r="A215" s="2">
        <v>214</v>
      </c>
      <c r="B215" s="2" t="str">
        <f t="shared" si="18"/>
        <v>N</v>
      </c>
      <c r="C215" t="str">
        <f t="shared" si="19"/>
        <v>Аспарагин             </v>
      </c>
      <c r="D215" s="18">
        <f t="shared" si="20"/>
        <v>156.18568000000002</v>
      </c>
      <c r="E215" s="2">
        <f t="shared" si="21"/>
        <v>0</v>
      </c>
      <c r="G215" s="2" t="str">
        <f t="shared" si="22"/>
        <v> </v>
      </c>
      <c r="H215" s="30" t="str">
        <f t="shared" si="23"/>
        <v> </v>
      </c>
    </row>
    <row r="216" spans="1:8" ht="12.75">
      <c r="A216" s="2">
        <v>215</v>
      </c>
      <c r="B216" s="2" t="str">
        <f t="shared" si="18"/>
        <v>I</v>
      </c>
      <c r="C216" t="str">
        <f t="shared" si="19"/>
        <v>Изолейцин             </v>
      </c>
      <c r="D216" s="18">
        <f t="shared" si="20"/>
        <v>115.08739999999999</v>
      </c>
      <c r="E216" s="2">
        <f t="shared" si="21"/>
        <v>1</v>
      </c>
      <c r="G216" s="2" t="str">
        <f t="shared" si="22"/>
        <v> </v>
      </c>
      <c r="H216" s="30" t="str">
        <f t="shared" si="23"/>
        <v>+</v>
      </c>
    </row>
    <row r="217" spans="1:8" ht="12.75">
      <c r="A217" s="2">
        <v>216</v>
      </c>
      <c r="B217" s="2" t="str">
        <f t="shared" si="18"/>
        <v>E</v>
      </c>
      <c r="C217" t="str">
        <f t="shared" si="19"/>
        <v>Глутаминовая кислота  </v>
      </c>
      <c r="D217" s="18">
        <f t="shared" si="20"/>
        <v>129.11398</v>
      </c>
      <c r="E217" s="2">
        <f t="shared" si="21"/>
        <v>0</v>
      </c>
      <c r="G217" s="2" t="str">
        <f t="shared" si="22"/>
        <v> </v>
      </c>
      <c r="H217" s="2" t="str">
        <f t="shared" si="23"/>
        <v> </v>
      </c>
    </row>
    <row r="218" spans="1:8" ht="12.75">
      <c r="A218" s="2">
        <v>217</v>
      </c>
      <c r="B218" s="2" t="str">
        <f t="shared" si="18"/>
        <v>G</v>
      </c>
      <c r="C218" t="str">
        <f t="shared" si="19"/>
        <v>Глицин                </v>
      </c>
      <c r="D218" s="18">
        <f t="shared" si="20"/>
        <v>128.17228</v>
      </c>
      <c r="E218" s="2">
        <f t="shared" si="21"/>
        <v>0</v>
      </c>
      <c r="G218" s="2" t="str">
        <f t="shared" si="22"/>
        <v> </v>
      </c>
      <c r="H218" s="2" t="str">
        <f t="shared" si="23"/>
        <v> </v>
      </c>
    </row>
    <row r="219" spans="1:8" ht="12.75">
      <c r="A219" s="2">
        <v>218</v>
      </c>
      <c r="B219" s="2" t="str">
        <f t="shared" si="18"/>
        <v>K</v>
      </c>
      <c r="C219" t="str">
        <f t="shared" si="19"/>
        <v>Лизин                 </v>
      </c>
      <c r="D219" s="18">
        <f t="shared" si="20"/>
        <v>113.15763999999999</v>
      </c>
      <c r="E219" s="2">
        <f t="shared" si="21"/>
        <v>0</v>
      </c>
      <c r="G219" s="2" t="str">
        <f t="shared" si="22"/>
        <v> </v>
      </c>
      <c r="H219" s="2" t="str">
        <f t="shared" si="23"/>
        <v> </v>
      </c>
    </row>
    <row r="220" spans="1:8" ht="12.75">
      <c r="A220" s="2">
        <v>219</v>
      </c>
      <c r="B220" s="2" t="str">
        <f t="shared" si="18"/>
        <v>T</v>
      </c>
      <c r="C220" t="str">
        <f t="shared" si="19"/>
        <v>Треонин               </v>
      </c>
      <c r="D220" s="18">
        <f t="shared" si="20"/>
        <v>97.11518</v>
      </c>
      <c r="E220" s="2">
        <f t="shared" si="21"/>
        <v>0</v>
      </c>
      <c r="G220" s="2" t="str">
        <f t="shared" si="22"/>
        <v> </v>
      </c>
      <c r="H220" s="2" t="str">
        <f t="shared" si="23"/>
        <v> </v>
      </c>
    </row>
    <row r="221" spans="1:8" ht="12.75">
      <c r="A221" s="2">
        <v>220</v>
      </c>
      <c r="B221" s="2" t="str">
        <f t="shared" si="18"/>
        <v>A</v>
      </c>
      <c r="C221" t="str">
        <f t="shared" si="19"/>
        <v>Аланин                </v>
      </c>
      <c r="D221" s="18">
        <f t="shared" si="20"/>
        <v>186.2099</v>
      </c>
      <c r="E221" s="2">
        <f t="shared" si="21"/>
        <v>1</v>
      </c>
      <c r="G221" s="2" t="str">
        <f t="shared" si="22"/>
        <v> </v>
      </c>
      <c r="H221" s="30" t="str">
        <f t="shared" si="23"/>
        <v>+</v>
      </c>
    </row>
    <row r="222" spans="1:8" ht="12.75">
      <c r="A222" s="2">
        <v>221</v>
      </c>
      <c r="B222" s="2" t="str">
        <f t="shared" si="18"/>
        <v>I</v>
      </c>
      <c r="C222" t="str">
        <f t="shared" si="19"/>
        <v>Изолейцин             </v>
      </c>
      <c r="D222" s="18">
        <f t="shared" si="20"/>
        <v>115.08739999999999</v>
      </c>
      <c r="E222" s="2">
        <f t="shared" si="21"/>
        <v>1</v>
      </c>
      <c r="G222" s="2" t="str">
        <f t="shared" si="22"/>
        <v>+</v>
      </c>
      <c r="H222" s="30" t="str">
        <f t="shared" si="23"/>
        <v>+</v>
      </c>
    </row>
    <row r="223" spans="1:8" ht="12.75">
      <c r="A223" s="2">
        <v>222</v>
      </c>
      <c r="B223" s="2" t="str">
        <f t="shared" si="18"/>
        <v>L</v>
      </c>
      <c r="C223" t="str">
        <f t="shared" si="19"/>
        <v>Лейцин                </v>
      </c>
      <c r="D223" s="18">
        <f t="shared" si="20"/>
        <v>114.10264000000001</v>
      </c>
      <c r="E223" s="2">
        <f t="shared" si="21"/>
        <v>1</v>
      </c>
      <c r="G223" s="2" t="str">
        <f t="shared" si="22"/>
        <v>+</v>
      </c>
      <c r="H223" s="30" t="str">
        <f t="shared" si="23"/>
        <v> </v>
      </c>
    </row>
    <row r="224" spans="1:8" ht="12.75">
      <c r="A224" s="2">
        <v>223</v>
      </c>
      <c r="B224" s="2" t="str">
        <f t="shared" si="18"/>
        <v>I</v>
      </c>
      <c r="C224" t="str">
        <f t="shared" si="19"/>
        <v>Изолейцин             </v>
      </c>
      <c r="D224" s="18">
        <f t="shared" si="20"/>
        <v>115.08739999999999</v>
      </c>
      <c r="E224" s="2">
        <f t="shared" si="21"/>
        <v>1</v>
      </c>
      <c r="G224" s="2" t="str">
        <f t="shared" si="22"/>
        <v>+</v>
      </c>
      <c r="H224" s="30" t="str">
        <f t="shared" si="23"/>
        <v>+</v>
      </c>
    </row>
    <row r="225" spans="1:8" ht="12.75">
      <c r="A225" s="2">
        <v>224</v>
      </c>
      <c r="B225" s="2" t="str">
        <f t="shared" si="18"/>
        <v>D</v>
      </c>
      <c r="C225" t="str">
        <f t="shared" si="19"/>
        <v>Аспарагиновая кислота </v>
      </c>
      <c r="D225" s="18">
        <f t="shared" si="20"/>
        <v>147.17386000000002</v>
      </c>
      <c r="E225" s="2">
        <f t="shared" si="21"/>
        <v>0</v>
      </c>
      <c r="G225" s="2" t="str">
        <f t="shared" si="22"/>
        <v>+</v>
      </c>
      <c r="H225" s="30" t="str">
        <f t="shared" si="23"/>
        <v> </v>
      </c>
    </row>
    <row r="226" spans="1:8" ht="12.75">
      <c r="A226" s="2">
        <v>225</v>
      </c>
      <c r="B226" s="2" t="str">
        <f t="shared" si="18"/>
        <v>D</v>
      </c>
      <c r="C226" t="str">
        <f t="shared" si="19"/>
        <v>Аспарагиновая кислота </v>
      </c>
      <c r="D226" s="18">
        <f t="shared" si="20"/>
        <v>147.17386000000002</v>
      </c>
      <c r="E226" s="2">
        <f t="shared" si="21"/>
        <v>0</v>
      </c>
      <c r="G226" s="2" t="str">
        <f t="shared" si="22"/>
        <v> </v>
      </c>
      <c r="H226" s="30" t="str">
        <f t="shared" si="23"/>
        <v> </v>
      </c>
    </row>
    <row r="227" spans="1:8" ht="12.75">
      <c r="A227" s="2">
        <v>226</v>
      </c>
      <c r="B227" s="2" t="str">
        <f t="shared" si="18"/>
        <v>I</v>
      </c>
      <c r="C227" t="str">
        <f t="shared" si="19"/>
        <v>Изолейцин             </v>
      </c>
      <c r="D227" s="18">
        <f t="shared" si="20"/>
        <v>115.08739999999999</v>
      </c>
      <c r="E227" s="2">
        <f t="shared" si="21"/>
        <v>1</v>
      </c>
      <c r="G227" s="2" t="str">
        <f t="shared" si="22"/>
        <v> </v>
      </c>
      <c r="H227" s="30" t="str">
        <f t="shared" si="23"/>
        <v>+</v>
      </c>
    </row>
    <row r="228" spans="1:8" ht="12.75">
      <c r="A228" s="2">
        <v>227</v>
      </c>
      <c r="B228" s="2" t="str">
        <f t="shared" si="18"/>
        <v>I</v>
      </c>
      <c r="C228" t="str">
        <f t="shared" si="19"/>
        <v>Изолейцин             </v>
      </c>
      <c r="D228" s="18">
        <f t="shared" si="20"/>
        <v>115.08739999999999</v>
      </c>
      <c r="E228" s="2">
        <f t="shared" si="21"/>
        <v>1</v>
      </c>
      <c r="G228" s="2" t="str">
        <f t="shared" si="22"/>
        <v> </v>
      </c>
      <c r="H228" s="30" t="str">
        <f t="shared" si="23"/>
        <v>+</v>
      </c>
    </row>
    <row r="229" spans="1:8" ht="12.75">
      <c r="A229" s="2">
        <v>228</v>
      </c>
      <c r="B229" s="2" t="str">
        <f t="shared" si="18"/>
        <v>D</v>
      </c>
      <c r="C229" t="str">
        <f t="shared" si="19"/>
        <v>Аспарагиновая кислота </v>
      </c>
      <c r="D229" s="18">
        <f t="shared" si="20"/>
        <v>147.17386000000002</v>
      </c>
      <c r="E229" s="2">
        <f t="shared" si="21"/>
        <v>0</v>
      </c>
      <c r="G229" s="2" t="str">
        <f t="shared" si="22"/>
        <v> </v>
      </c>
      <c r="H229" s="30" t="str">
        <f t="shared" si="23"/>
        <v> </v>
      </c>
    </row>
    <row r="230" spans="1:8" ht="12.75">
      <c r="A230" s="2">
        <v>229</v>
      </c>
      <c r="B230" s="2" t="str">
        <f t="shared" si="18"/>
        <v>T</v>
      </c>
      <c r="C230" t="str">
        <f t="shared" si="19"/>
        <v>Треонин               </v>
      </c>
      <c r="D230" s="18">
        <f t="shared" si="20"/>
        <v>97.11518</v>
      </c>
      <c r="E230" s="2">
        <f t="shared" si="21"/>
        <v>0</v>
      </c>
      <c r="G230" s="2" t="str">
        <f t="shared" si="22"/>
        <v> </v>
      </c>
      <c r="H230" s="30" t="str">
        <f t="shared" si="23"/>
        <v> </v>
      </c>
    </row>
    <row r="231" spans="1:8" ht="12.75">
      <c r="A231" s="2">
        <v>230</v>
      </c>
      <c r="B231" s="2" t="str">
        <f t="shared" si="18"/>
        <v>A</v>
      </c>
      <c r="C231" t="str">
        <f t="shared" si="19"/>
        <v>Аланин                </v>
      </c>
      <c r="D231" s="18">
        <f t="shared" si="20"/>
        <v>186.2099</v>
      </c>
      <c r="E231" s="2">
        <f t="shared" si="21"/>
        <v>1</v>
      </c>
      <c r="G231" s="2" t="str">
        <f t="shared" si="22"/>
        <v> </v>
      </c>
      <c r="H231" s="30" t="str">
        <f t="shared" si="23"/>
        <v>+</v>
      </c>
    </row>
    <row r="232" spans="1:8" ht="12.75">
      <c r="A232" s="2">
        <v>231</v>
      </c>
      <c r="B232" s="2" t="str">
        <f t="shared" si="18"/>
        <v>G</v>
      </c>
      <c r="C232" t="str">
        <f t="shared" si="19"/>
        <v>Глицин                </v>
      </c>
      <c r="D232" s="18">
        <f t="shared" si="20"/>
        <v>128.17228</v>
      </c>
      <c r="E232" s="2">
        <f t="shared" si="21"/>
        <v>0</v>
      </c>
      <c r="G232" s="2" t="str">
        <f t="shared" si="22"/>
        <v> </v>
      </c>
      <c r="H232" s="30" t="str">
        <f t="shared" si="23"/>
        <v> </v>
      </c>
    </row>
    <row r="233" spans="1:8" ht="12.75">
      <c r="A233" s="2">
        <v>232</v>
      </c>
      <c r="B233" s="2" t="str">
        <f t="shared" si="18"/>
        <v>T</v>
      </c>
      <c r="C233" t="str">
        <f t="shared" si="19"/>
        <v>Треонин               </v>
      </c>
      <c r="D233" s="18">
        <f t="shared" si="20"/>
        <v>97.11518</v>
      </c>
      <c r="E233" s="2">
        <f t="shared" si="21"/>
        <v>0</v>
      </c>
      <c r="G233" s="2" t="str">
        <f t="shared" si="22"/>
        <v> </v>
      </c>
      <c r="H233" s="30" t="str">
        <f t="shared" si="23"/>
        <v> </v>
      </c>
    </row>
    <row r="234" spans="1:8" ht="12.75">
      <c r="A234" s="2">
        <v>233</v>
      </c>
      <c r="B234" s="2" t="str">
        <f t="shared" si="18"/>
        <v>T</v>
      </c>
      <c r="C234" t="str">
        <f t="shared" si="19"/>
        <v>Треонин               </v>
      </c>
      <c r="D234" s="18">
        <f t="shared" si="20"/>
        <v>97.11518</v>
      </c>
      <c r="E234" s="2">
        <f t="shared" si="21"/>
        <v>0</v>
      </c>
      <c r="G234" s="2" t="str">
        <f t="shared" si="22"/>
        <v> </v>
      </c>
      <c r="H234" s="30" t="str">
        <f t="shared" si="23"/>
        <v> </v>
      </c>
    </row>
    <row r="235" spans="1:8" ht="12.75">
      <c r="A235" s="2">
        <v>234</v>
      </c>
      <c r="B235" s="2" t="str">
        <f t="shared" si="18"/>
        <v>L</v>
      </c>
      <c r="C235" t="str">
        <f t="shared" si="19"/>
        <v>Лейцин                </v>
      </c>
      <c r="D235" s="18">
        <f t="shared" si="20"/>
        <v>114.10264000000001</v>
      </c>
      <c r="E235" s="2">
        <f t="shared" si="21"/>
        <v>1</v>
      </c>
      <c r="G235" s="2" t="str">
        <f t="shared" si="22"/>
        <v> </v>
      </c>
      <c r="H235" s="30" t="str">
        <f t="shared" si="23"/>
        <v>+</v>
      </c>
    </row>
    <row r="236" spans="1:8" ht="12.75">
      <c r="A236" s="2">
        <v>235</v>
      </c>
      <c r="B236" s="2" t="str">
        <f t="shared" si="18"/>
        <v>A</v>
      </c>
      <c r="C236" t="str">
        <f t="shared" si="19"/>
        <v>Аланин                </v>
      </c>
      <c r="D236" s="18">
        <f t="shared" si="20"/>
        <v>186.2099</v>
      </c>
      <c r="E236" s="2">
        <f t="shared" si="21"/>
        <v>1</v>
      </c>
      <c r="G236" s="30" t="str">
        <f t="shared" si="22"/>
        <v>+</v>
      </c>
      <c r="H236" s="2" t="str">
        <f t="shared" si="23"/>
        <v>+</v>
      </c>
    </row>
    <row r="237" spans="1:8" ht="12.75">
      <c r="A237" s="2">
        <v>236</v>
      </c>
      <c r="B237" s="2" t="str">
        <f t="shared" si="18"/>
        <v>A</v>
      </c>
      <c r="C237" t="str">
        <f t="shared" si="19"/>
        <v>Аланин                </v>
      </c>
      <c r="D237" s="18">
        <f t="shared" si="20"/>
        <v>186.2099</v>
      </c>
      <c r="E237" s="2">
        <f t="shared" si="21"/>
        <v>1</v>
      </c>
      <c r="G237" s="30" t="str">
        <f t="shared" si="22"/>
        <v> </v>
      </c>
      <c r="H237" s="2" t="str">
        <f t="shared" si="23"/>
        <v>+</v>
      </c>
    </row>
    <row r="238" spans="1:8" ht="12.75">
      <c r="A238" s="2">
        <v>237</v>
      </c>
      <c r="B238" s="2" t="str">
        <f t="shared" si="18"/>
        <v>N</v>
      </c>
      <c r="C238" t="str">
        <f t="shared" si="19"/>
        <v>Аспарагин             </v>
      </c>
      <c r="D238" s="18">
        <f t="shared" si="20"/>
        <v>156.18568000000002</v>
      </c>
      <c r="E238" s="2">
        <f t="shared" si="21"/>
        <v>0</v>
      </c>
      <c r="G238" s="30" t="str">
        <f t="shared" si="22"/>
        <v>+</v>
      </c>
      <c r="H238" s="2" t="str">
        <f t="shared" si="23"/>
        <v> </v>
      </c>
    </row>
    <row r="239" spans="1:8" ht="12.75">
      <c r="A239" s="2">
        <v>238</v>
      </c>
      <c r="B239" s="2" t="str">
        <f t="shared" si="18"/>
        <v>A</v>
      </c>
      <c r="C239" t="str">
        <f t="shared" si="19"/>
        <v>Аланин                </v>
      </c>
      <c r="D239" s="18">
        <f t="shared" si="20"/>
        <v>186.2099</v>
      </c>
      <c r="E239" s="2">
        <f t="shared" si="21"/>
        <v>1</v>
      </c>
      <c r="G239" s="30" t="str">
        <f t="shared" si="22"/>
        <v> </v>
      </c>
      <c r="H239" s="2" t="str">
        <f t="shared" si="23"/>
        <v>+</v>
      </c>
    </row>
    <row r="240" spans="1:8" ht="12.75">
      <c r="A240" s="2">
        <v>239</v>
      </c>
      <c r="B240" s="2" t="str">
        <f t="shared" si="18"/>
        <v>L</v>
      </c>
      <c r="C240" t="str">
        <f t="shared" si="19"/>
        <v>Лейцин                </v>
      </c>
      <c r="D240" s="18">
        <f t="shared" si="20"/>
        <v>114.10264000000001</v>
      </c>
      <c r="E240" s="2">
        <f t="shared" si="21"/>
        <v>1</v>
      </c>
      <c r="G240" s="30" t="str">
        <f t="shared" si="22"/>
        <v>+</v>
      </c>
      <c r="H240" s="2" t="str">
        <f t="shared" si="23"/>
        <v>+</v>
      </c>
    </row>
    <row r="241" spans="1:8" ht="12.75">
      <c r="A241" s="2">
        <v>240</v>
      </c>
      <c r="B241" s="2" t="str">
        <f t="shared" si="18"/>
        <v>V</v>
      </c>
      <c r="C241" t="str">
        <f t="shared" si="19"/>
        <v>Валин                 </v>
      </c>
      <c r="D241" s="18">
        <f t="shared" si="20"/>
        <v>45.040620000000004</v>
      </c>
      <c r="E241" s="2">
        <f t="shared" si="21"/>
        <v>1</v>
      </c>
      <c r="G241" s="30" t="str">
        <f t="shared" si="22"/>
        <v> </v>
      </c>
      <c r="H241" s="30" t="str">
        <f t="shared" si="23"/>
        <v>+</v>
      </c>
    </row>
    <row r="242" spans="1:8" ht="12.75">
      <c r="A242" s="2">
        <v>241</v>
      </c>
      <c r="B242" s="2" t="str">
        <f t="shared" si="18"/>
        <v>E</v>
      </c>
      <c r="C242" t="str">
        <f t="shared" si="19"/>
        <v>Глутаминовая кислота  </v>
      </c>
      <c r="D242" s="18">
        <f t="shared" si="20"/>
        <v>129.11398</v>
      </c>
      <c r="E242" s="2">
        <f t="shared" si="21"/>
        <v>0</v>
      </c>
      <c r="G242" s="30" t="str">
        <f t="shared" si="22"/>
        <v>+</v>
      </c>
      <c r="H242" s="30" t="str">
        <f t="shared" si="23"/>
        <v> </v>
      </c>
    </row>
    <row r="243" spans="1:8" ht="12.75">
      <c r="A243" s="2">
        <v>242</v>
      </c>
      <c r="B243" s="2" t="str">
        <f t="shared" si="18"/>
        <v>N</v>
      </c>
      <c r="C243" t="str">
        <f t="shared" si="19"/>
        <v>Аспарагин             </v>
      </c>
      <c r="D243" s="18">
        <f t="shared" si="20"/>
        <v>156.18568000000002</v>
      </c>
      <c r="E243" s="2">
        <f t="shared" si="21"/>
        <v>0</v>
      </c>
      <c r="G243" s="2" t="str">
        <f t="shared" si="22"/>
        <v> </v>
      </c>
      <c r="H243" s="30" t="str">
        <f t="shared" si="23"/>
        <v> </v>
      </c>
    </row>
    <row r="244" spans="1:8" ht="12.75">
      <c r="A244" s="2">
        <v>243</v>
      </c>
      <c r="B244" s="2" t="str">
        <f t="shared" si="18"/>
        <v>G</v>
      </c>
      <c r="C244" t="str">
        <f t="shared" si="19"/>
        <v>Глицин                </v>
      </c>
      <c r="D244" s="18">
        <f t="shared" si="20"/>
        <v>128.17228</v>
      </c>
      <c r="E244" s="2">
        <f t="shared" si="21"/>
        <v>0</v>
      </c>
      <c r="G244" s="2" t="str">
        <f t="shared" si="22"/>
        <v> </v>
      </c>
      <c r="H244" s="30" t="str">
        <f t="shared" si="23"/>
        <v> </v>
      </c>
    </row>
    <row r="245" spans="1:8" ht="12.75">
      <c r="A245" s="2">
        <v>244</v>
      </c>
      <c r="B245" s="2" t="str">
        <f t="shared" si="18"/>
        <v>A</v>
      </c>
      <c r="C245" t="str">
        <f t="shared" si="19"/>
        <v>Аланин                </v>
      </c>
      <c r="D245" s="18">
        <f t="shared" si="20"/>
        <v>186.2099</v>
      </c>
      <c r="E245" s="2">
        <f t="shared" si="21"/>
        <v>1</v>
      </c>
      <c r="G245" s="2" t="str">
        <f t="shared" si="22"/>
        <v> </v>
      </c>
      <c r="H245" s="30" t="str">
        <f t="shared" si="23"/>
        <v>+</v>
      </c>
    </row>
    <row r="246" spans="1:8" ht="12.75">
      <c r="A246" s="2">
        <v>245</v>
      </c>
      <c r="B246" s="2" t="str">
        <f t="shared" si="18"/>
        <v>K</v>
      </c>
      <c r="C246" t="str">
        <f t="shared" si="19"/>
        <v>Лизин                 </v>
      </c>
      <c r="D246" s="18">
        <f t="shared" si="20"/>
        <v>113.15763999999999</v>
      </c>
      <c r="E246" s="2">
        <f t="shared" si="21"/>
        <v>0</v>
      </c>
      <c r="G246" s="2" t="str">
        <f t="shared" si="22"/>
        <v> </v>
      </c>
      <c r="H246" s="30" t="str">
        <f t="shared" si="23"/>
        <v> </v>
      </c>
    </row>
    <row r="247" spans="1:8" ht="12.75">
      <c r="A247" s="2">
        <v>246</v>
      </c>
      <c r="B247" s="2" t="str">
        <f t="shared" si="18"/>
        <v>E</v>
      </c>
      <c r="C247" t="str">
        <f t="shared" si="19"/>
        <v>Глутаминовая кислота  </v>
      </c>
      <c r="D247" s="18">
        <f t="shared" si="20"/>
        <v>129.11398</v>
      </c>
      <c r="E247" s="2">
        <f t="shared" si="21"/>
        <v>0</v>
      </c>
      <c r="G247" s="2" t="str">
        <f t="shared" si="22"/>
        <v> </v>
      </c>
      <c r="H247" s="30" t="str">
        <f t="shared" si="23"/>
        <v> </v>
      </c>
    </row>
    <row r="248" spans="1:8" ht="12.75">
      <c r="A248" s="2">
        <v>247</v>
      </c>
      <c r="B248" s="2" t="str">
        <f t="shared" si="18"/>
        <v>V</v>
      </c>
      <c r="C248" t="str">
        <f t="shared" si="19"/>
        <v>Валин                 </v>
      </c>
      <c r="D248" s="18">
        <f t="shared" si="20"/>
        <v>45.040620000000004</v>
      </c>
      <c r="E248" s="2">
        <f t="shared" si="21"/>
        <v>1</v>
      </c>
      <c r="G248" s="2" t="str">
        <f t="shared" si="22"/>
        <v> </v>
      </c>
      <c r="H248" s="30" t="str">
        <f t="shared" si="23"/>
        <v>+</v>
      </c>
    </row>
    <row r="249" spans="1:8" ht="12.75">
      <c r="A249" s="2">
        <v>248</v>
      </c>
      <c r="B249" s="2" t="str">
        <f t="shared" si="18"/>
        <v>Y</v>
      </c>
      <c r="C249" t="str">
        <f t="shared" si="19"/>
        <v>Тирозин               </v>
      </c>
      <c r="D249" s="18">
        <f t="shared" si="20"/>
        <v>71.0779</v>
      </c>
      <c r="E249" s="2">
        <f t="shared" si="21"/>
        <v>1</v>
      </c>
      <c r="G249" s="30" t="str">
        <f t="shared" si="22"/>
        <v>+</v>
      </c>
      <c r="H249" s="30" t="str">
        <f t="shared" si="23"/>
        <v>+</v>
      </c>
    </row>
    <row r="250" spans="1:8" ht="12.75">
      <c r="A250" s="2">
        <v>249</v>
      </c>
      <c r="B250" s="2" t="str">
        <f t="shared" si="18"/>
        <v>A</v>
      </c>
      <c r="C250" t="str">
        <f t="shared" si="19"/>
        <v>Аланин                </v>
      </c>
      <c r="D250" s="18">
        <f t="shared" si="20"/>
        <v>186.2099</v>
      </c>
      <c r="E250" s="2">
        <f t="shared" si="21"/>
        <v>1</v>
      </c>
      <c r="G250" s="30" t="str">
        <f t="shared" si="22"/>
        <v>+</v>
      </c>
      <c r="H250" s="30" t="str">
        <f t="shared" si="23"/>
        <v>+</v>
      </c>
    </row>
    <row r="251" spans="1:8" ht="12.75">
      <c r="A251" s="2">
        <v>250</v>
      </c>
      <c r="B251" s="2" t="str">
        <f t="shared" si="18"/>
        <v>C</v>
      </c>
      <c r="C251" t="str">
        <f t="shared" si="19"/>
        <v>Цистеин               </v>
      </c>
      <c r="D251" s="18">
        <f t="shared" si="20"/>
        <v>137.13928</v>
      </c>
      <c r="E251" s="2">
        <f t="shared" si="21"/>
        <v>1</v>
      </c>
      <c r="G251" s="30" t="str">
        <f t="shared" si="22"/>
        <v>+</v>
      </c>
      <c r="H251" s="30" t="str">
        <f t="shared" si="23"/>
        <v>+</v>
      </c>
    </row>
    <row r="252" spans="1:8" ht="12.75">
      <c r="A252" s="2">
        <v>251</v>
      </c>
      <c r="B252" s="2" t="str">
        <f t="shared" si="18"/>
        <v>C</v>
      </c>
      <c r="C252" t="str">
        <f t="shared" si="19"/>
        <v>Цистеин               </v>
      </c>
      <c r="D252" s="18">
        <f t="shared" si="20"/>
        <v>137.13928</v>
      </c>
      <c r="E252" s="2">
        <f t="shared" si="21"/>
        <v>1</v>
      </c>
      <c r="G252" s="30" t="str">
        <f t="shared" si="22"/>
        <v>+</v>
      </c>
      <c r="H252" s="30" t="str">
        <f t="shared" si="23"/>
        <v>+</v>
      </c>
    </row>
    <row r="253" spans="1:8" ht="12.75">
      <c r="A253" s="2">
        <v>252</v>
      </c>
      <c r="B253" s="2" t="str">
        <f t="shared" si="18"/>
        <v>T</v>
      </c>
      <c r="C253" t="str">
        <f t="shared" si="19"/>
        <v>Треонин               </v>
      </c>
      <c r="D253" s="18">
        <f t="shared" si="20"/>
        <v>97.11518</v>
      </c>
      <c r="E253" s="2">
        <f t="shared" si="21"/>
        <v>0</v>
      </c>
      <c r="G253" s="30" t="str">
        <f t="shared" si="22"/>
        <v>+</v>
      </c>
      <c r="H253" s="2" t="str">
        <f t="shared" si="23"/>
        <v> </v>
      </c>
    </row>
    <row r="254" spans="1:8" ht="12.75">
      <c r="A254" s="2">
        <v>253</v>
      </c>
      <c r="B254" s="2" t="str">
        <f t="shared" si="18"/>
        <v>H</v>
      </c>
      <c r="C254" t="str">
        <f t="shared" si="19"/>
        <v>Гистидин              </v>
      </c>
      <c r="D254" s="18">
        <f t="shared" si="20"/>
        <v>128.12922</v>
      </c>
      <c r="E254" s="2">
        <f t="shared" si="21"/>
        <v>0</v>
      </c>
      <c r="G254" s="2" t="str">
        <f t="shared" si="22"/>
        <v> </v>
      </c>
      <c r="H254" s="2" t="str">
        <f t="shared" si="23"/>
        <v> </v>
      </c>
    </row>
    <row r="255" spans="1:8" ht="12.75">
      <c r="A255" s="2">
        <v>254</v>
      </c>
      <c r="B255" s="2" t="str">
        <f t="shared" si="18"/>
        <v>P</v>
      </c>
      <c r="C255" t="str">
        <f t="shared" si="19"/>
        <v>Пролин                </v>
      </c>
      <c r="D255" s="18">
        <f t="shared" si="20"/>
        <v>101.10388</v>
      </c>
      <c r="E255" s="2">
        <f t="shared" si="21"/>
        <v>0</v>
      </c>
      <c r="G255" s="2" t="str">
        <f t="shared" si="22"/>
        <v> </v>
      </c>
      <c r="H255" s="2" t="str">
        <f t="shared" si="23"/>
        <v> </v>
      </c>
    </row>
    <row r="256" spans="1:8" ht="12.75">
      <c r="A256" s="2">
        <v>255</v>
      </c>
      <c r="B256" s="2" t="str">
        <f t="shared" si="18"/>
        <v>V</v>
      </c>
      <c r="C256" t="str">
        <f t="shared" si="19"/>
        <v>Валин                 </v>
      </c>
      <c r="D256" s="18">
        <f t="shared" si="20"/>
        <v>45.040620000000004</v>
      </c>
      <c r="E256" s="2">
        <f t="shared" si="21"/>
        <v>1</v>
      </c>
      <c r="G256" s="2" t="str">
        <f t="shared" si="22"/>
        <v> </v>
      </c>
      <c r="H256" s="2" t="str">
        <f t="shared" si="23"/>
        <v>+</v>
      </c>
    </row>
    <row r="257" spans="1:8" ht="12.75">
      <c r="A257" s="2">
        <v>256</v>
      </c>
      <c r="B257" s="2" t="str">
        <f t="shared" si="18"/>
        <v>L</v>
      </c>
      <c r="C257" t="str">
        <f t="shared" si="19"/>
        <v>Лейцин                </v>
      </c>
      <c r="D257" s="18">
        <f t="shared" si="20"/>
        <v>114.10264000000001</v>
      </c>
      <c r="E257" s="2">
        <f t="shared" si="21"/>
        <v>1</v>
      </c>
      <c r="G257" s="2" t="str">
        <f t="shared" si="22"/>
        <v> </v>
      </c>
      <c r="H257" s="2" t="str">
        <f t="shared" si="23"/>
        <v> </v>
      </c>
    </row>
    <row r="258" spans="1:8" ht="12.75">
      <c r="A258" s="2">
        <v>257</v>
      </c>
      <c r="B258" s="2" t="str">
        <f t="shared" si="18"/>
        <v>S</v>
      </c>
      <c r="C258" t="str">
        <f t="shared" si="19"/>
        <v>Серин                 </v>
      </c>
      <c r="D258" s="18">
        <f t="shared" si="20"/>
        <v>99.13105999999999</v>
      </c>
      <c r="E258" s="2">
        <f t="shared" si="21"/>
        <v>0</v>
      </c>
      <c r="G258" s="2" t="str">
        <f t="shared" si="22"/>
        <v> </v>
      </c>
      <c r="H258" s="2" t="str">
        <f t="shared" si="23"/>
        <v> </v>
      </c>
    </row>
    <row r="259" spans="1:8" ht="12.75">
      <c r="A259" s="2">
        <v>258</v>
      </c>
      <c r="B259" s="2" t="str">
        <f aca="true" t="shared" si="24" ref="B259:B317">MID($I$1,$A259,1)</f>
        <v>G</v>
      </c>
      <c r="C259" t="str">
        <f aca="true" t="shared" si="25" ref="C259:C317">VLOOKUP(B259:B574,$I$4:$J$23,2,FALSE)</f>
        <v>Глицин                </v>
      </c>
      <c r="D259" s="18">
        <f aca="true" t="shared" si="26" ref="D259:D317">VLOOKUP(B259:B574,$I$4:$L$23,4,FALSE)</f>
        <v>128.17228</v>
      </c>
      <c r="E259" s="2">
        <f aca="true" t="shared" si="27" ref="E259:E317">VLOOKUP(B259:B574,$I$4:$K$23,3,FALSE)</f>
        <v>0</v>
      </c>
      <c r="G259" s="2" t="str">
        <f t="shared" si="22"/>
        <v> </v>
      </c>
      <c r="H259" s="2" t="str">
        <f t="shared" si="23"/>
        <v> </v>
      </c>
    </row>
    <row r="260" spans="1:8" ht="12.75">
      <c r="A260" s="2">
        <v>259</v>
      </c>
      <c r="B260" s="2" t="str">
        <f t="shared" si="24"/>
        <v>P</v>
      </c>
      <c r="C260" t="str">
        <f t="shared" si="25"/>
        <v>Пролин                </v>
      </c>
      <c r="D260" s="18">
        <f t="shared" si="26"/>
        <v>101.10388</v>
      </c>
      <c r="E260" s="2">
        <f t="shared" si="27"/>
        <v>0</v>
      </c>
      <c r="G260" s="2" t="str">
        <f t="shared" si="22"/>
        <v> </v>
      </c>
      <c r="H260" s="2" t="str">
        <f t="shared" si="23"/>
        <v> </v>
      </c>
    </row>
    <row r="261" spans="1:8" ht="12.75">
      <c r="A261" s="2">
        <v>260</v>
      </c>
      <c r="B261" s="2" t="str">
        <f t="shared" si="24"/>
        <v>A</v>
      </c>
      <c r="C261" t="str">
        <f t="shared" si="25"/>
        <v>Аланин                </v>
      </c>
      <c r="D261" s="18">
        <f t="shared" si="26"/>
        <v>186.2099</v>
      </c>
      <c r="E261" s="2">
        <f t="shared" si="27"/>
        <v>1</v>
      </c>
      <c r="G261" s="2" t="str">
        <f t="shared" si="22"/>
        <v> </v>
      </c>
      <c r="H261" s="2" t="str">
        <f t="shared" si="23"/>
        <v>+</v>
      </c>
    </row>
    <row r="262" spans="1:8" ht="12.75">
      <c r="A262" s="2">
        <v>261</v>
      </c>
      <c r="B262" s="2" t="str">
        <f t="shared" si="24"/>
        <v>V</v>
      </c>
      <c r="C262" t="str">
        <f t="shared" si="25"/>
        <v>Валин                 </v>
      </c>
      <c r="D262" s="18">
        <f t="shared" si="26"/>
        <v>45.040620000000004</v>
      </c>
      <c r="E262" s="2">
        <f t="shared" si="27"/>
        <v>1</v>
      </c>
      <c r="G262" s="2" t="str">
        <f t="shared" si="22"/>
        <v> </v>
      </c>
      <c r="H262" s="2" t="str">
        <f t="shared" si="23"/>
        <v>+</v>
      </c>
    </row>
    <row r="263" spans="1:8" ht="12.75">
      <c r="A263" s="2">
        <v>262</v>
      </c>
      <c r="B263" s="2" t="str">
        <f t="shared" si="24"/>
        <v>E</v>
      </c>
      <c r="C263" t="str">
        <f t="shared" si="25"/>
        <v>Глутаминовая кислота  </v>
      </c>
      <c r="D263" s="18">
        <f t="shared" si="26"/>
        <v>129.11398</v>
      </c>
      <c r="E263" s="2">
        <f t="shared" si="27"/>
        <v>0</v>
      </c>
      <c r="G263" s="2" t="str">
        <f t="shared" si="22"/>
        <v> </v>
      </c>
      <c r="H263" s="2" t="str">
        <f t="shared" si="23"/>
        <v> </v>
      </c>
    </row>
    <row r="264" spans="1:8" ht="12.75">
      <c r="A264" s="2">
        <v>263</v>
      </c>
      <c r="B264" s="2" t="str">
        <f t="shared" si="24"/>
        <v>R</v>
      </c>
      <c r="C264" t="str">
        <f t="shared" si="25"/>
        <v>Аргинин               </v>
      </c>
      <c r="D264" s="18">
        <f t="shared" si="26"/>
        <v>163.17326</v>
      </c>
      <c r="E264" s="2">
        <f t="shared" si="27"/>
        <v>0</v>
      </c>
      <c r="G264" s="2" t="str">
        <f aca="true" t="shared" si="28" ref="G264:G317">IF(AND(E263,OR(E265,E261)),"+"," ")</f>
        <v> </v>
      </c>
      <c r="H264" s="2" t="str">
        <f aca="true" t="shared" si="29" ref="H264:H315">IF(AND(E264,OR(OR(E260,E261),OR(E266,E267))),"+"," ")</f>
        <v> </v>
      </c>
    </row>
    <row r="265" spans="1:8" ht="12.75">
      <c r="A265" s="2">
        <v>264</v>
      </c>
      <c r="B265" s="2" t="str">
        <f t="shared" si="24"/>
        <v>I</v>
      </c>
      <c r="C265" t="str">
        <f t="shared" si="25"/>
        <v>Изолейцин             </v>
      </c>
      <c r="D265" s="18">
        <f t="shared" si="26"/>
        <v>115.08739999999999</v>
      </c>
      <c r="E265" s="2">
        <f t="shared" si="27"/>
        <v>1</v>
      </c>
      <c r="G265" s="2" t="str">
        <f t="shared" si="28"/>
        <v> </v>
      </c>
      <c r="H265" s="2" t="str">
        <f t="shared" si="29"/>
        <v>+</v>
      </c>
    </row>
    <row r="266" spans="1:8" ht="12.75">
      <c r="A266" s="2">
        <v>265</v>
      </c>
      <c r="B266" s="2" t="str">
        <f t="shared" si="24"/>
        <v>N</v>
      </c>
      <c r="C266" t="str">
        <f t="shared" si="25"/>
        <v>Аспарагин             </v>
      </c>
      <c r="D266" s="18">
        <f t="shared" si="26"/>
        <v>156.18568000000002</v>
      </c>
      <c r="E266" s="2">
        <f t="shared" si="27"/>
        <v>0</v>
      </c>
      <c r="G266" s="2" t="str">
        <f t="shared" si="28"/>
        <v> </v>
      </c>
      <c r="H266" s="2" t="str">
        <f t="shared" si="29"/>
        <v> </v>
      </c>
    </row>
    <row r="267" spans="1:8" ht="12.75">
      <c r="A267" s="2">
        <v>266</v>
      </c>
      <c r="B267" s="2" t="str">
        <f t="shared" si="24"/>
        <v>N</v>
      </c>
      <c r="C267" t="str">
        <f t="shared" si="25"/>
        <v>Аспарагин             </v>
      </c>
      <c r="D267" s="18">
        <f t="shared" si="26"/>
        <v>156.18568000000002</v>
      </c>
      <c r="E267" s="2">
        <f t="shared" si="27"/>
        <v>0</v>
      </c>
      <c r="G267" s="2" t="str">
        <f t="shared" si="28"/>
        <v> </v>
      </c>
      <c r="H267" s="2" t="str">
        <f t="shared" si="29"/>
        <v> </v>
      </c>
    </row>
    <row r="268" spans="1:8" ht="12.75">
      <c r="A268" s="2">
        <v>267</v>
      </c>
      <c r="B268" s="2" t="str">
        <f t="shared" si="24"/>
        <v>S</v>
      </c>
      <c r="C268" t="str">
        <f t="shared" si="25"/>
        <v>Серин                 </v>
      </c>
      <c r="D268" s="18">
        <f t="shared" si="26"/>
        <v>99.13105999999999</v>
      </c>
      <c r="E268" s="2">
        <f t="shared" si="27"/>
        <v>0</v>
      </c>
      <c r="G268" s="2" t="str">
        <f t="shared" si="28"/>
        <v> </v>
      </c>
      <c r="H268" s="2" t="str">
        <f t="shared" si="29"/>
        <v> </v>
      </c>
    </row>
    <row r="269" spans="1:8" ht="12.75">
      <c r="A269" s="2">
        <v>268</v>
      </c>
      <c r="B269" s="2" t="str">
        <f t="shared" si="24"/>
        <v>T</v>
      </c>
      <c r="C269" t="str">
        <f t="shared" si="25"/>
        <v>Треонин               </v>
      </c>
      <c r="D269" s="18">
        <f t="shared" si="26"/>
        <v>97.11518</v>
      </c>
      <c r="E269" s="2">
        <f t="shared" si="27"/>
        <v>0</v>
      </c>
      <c r="G269" s="2" t="str">
        <f t="shared" si="28"/>
        <v> </v>
      </c>
      <c r="H269" s="2" t="str">
        <f t="shared" si="29"/>
        <v> </v>
      </c>
    </row>
    <row r="270" spans="1:8" ht="12.75">
      <c r="A270" s="2">
        <v>269</v>
      </c>
      <c r="B270" s="2" t="str">
        <f t="shared" si="24"/>
        <v>I</v>
      </c>
      <c r="C270" t="str">
        <f t="shared" si="25"/>
        <v>Изолейцин             </v>
      </c>
      <c r="D270" s="18">
        <f t="shared" si="26"/>
        <v>115.08739999999999</v>
      </c>
      <c r="E270" s="2">
        <f t="shared" si="27"/>
        <v>1</v>
      </c>
      <c r="G270" s="2" t="str">
        <f t="shared" si="28"/>
        <v> </v>
      </c>
      <c r="H270" s="2" t="str">
        <f t="shared" si="29"/>
        <v>+</v>
      </c>
    </row>
    <row r="271" spans="1:8" ht="12.75">
      <c r="A271" s="2">
        <v>270</v>
      </c>
      <c r="B271" s="2" t="str">
        <f t="shared" si="24"/>
        <v>K</v>
      </c>
      <c r="C271" t="str">
        <f t="shared" si="25"/>
        <v>Лизин                 </v>
      </c>
      <c r="D271" s="18">
        <f t="shared" si="26"/>
        <v>113.15763999999999</v>
      </c>
      <c r="E271" s="2">
        <f t="shared" si="27"/>
        <v>0</v>
      </c>
      <c r="G271" s="2" t="str">
        <f t="shared" si="28"/>
        <v> </v>
      </c>
      <c r="H271" s="2" t="str">
        <f t="shared" si="29"/>
        <v> </v>
      </c>
    </row>
    <row r="272" spans="1:8" ht="12.75">
      <c r="A272" s="2">
        <v>271</v>
      </c>
      <c r="B272" s="2" t="str">
        <f t="shared" si="24"/>
        <v>E</v>
      </c>
      <c r="C272" t="str">
        <f t="shared" si="25"/>
        <v>Глутаминовая кислота  </v>
      </c>
      <c r="D272" s="18">
        <f t="shared" si="26"/>
        <v>129.11398</v>
      </c>
      <c r="E272" s="2">
        <f t="shared" si="27"/>
        <v>0</v>
      </c>
      <c r="G272" s="2" t="str">
        <f t="shared" si="28"/>
        <v> </v>
      </c>
      <c r="H272" s="2" t="str">
        <f t="shared" si="29"/>
        <v> </v>
      </c>
    </row>
    <row r="273" spans="1:8" ht="12.75">
      <c r="A273" s="2">
        <v>272</v>
      </c>
      <c r="B273" s="2" t="str">
        <f t="shared" si="24"/>
        <v>L</v>
      </c>
      <c r="C273" t="str">
        <f t="shared" si="25"/>
        <v>Лейцин                </v>
      </c>
      <c r="D273" s="18">
        <f t="shared" si="26"/>
        <v>114.10264000000001</v>
      </c>
      <c r="E273" s="2">
        <f t="shared" si="27"/>
        <v>1</v>
      </c>
      <c r="G273" s="2" t="str">
        <f t="shared" si="28"/>
        <v> </v>
      </c>
      <c r="H273" s="2" t="str">
        <f t="shared" si="29"/>
        <v>+</v>
      </c>
    </row>
    <row r="274" spans="1:8" ht="12.75">
      <c r="A274" s="2">
        <v>273</v>
      </c>
      <c r="B274" s="2" t="str">
        <f t="shared" si="24"/>
        <v>V</v>
      </c>
      <c r="C274" t="str">
        <f t="shared" si="25"/>
        <v>Валин                 </v>
      </c>
      <c r="D274" s="18">
        <f t="shared" si="26"/>
        <v>45.040620000000004</v>
      </c>
      <c r="E274" s="2">
        <f t="shared" si="27"/>
        <v>1</v>
      </c>
      <c r="G274" s="2" t="str">
        <f t="shared" si="28"/>
        <v>+</v>
      </c>
      <c r="H274" s="2" t="str">
        <f t="shared" si="29"/>
        <v>+</v>
      </c>
    </row>
    <row r="275" spans="1:8" ht="12.75">
      <c r="A275" s="2">
        <v>274</v>
      </c>
      <c r="B275" s="2" t="str">
        <f t="shared" si="24"/>
        <v>V</v>
      </c>
      <c r="C275" t="str">
        <f t="shared" si="25"/>
        <v>Валин                 </v>
      </c>
      <c r="D275" s="18">
        <f t="shared" si="26"/>
        <v>45.040620000000004</v>
      </c>
      <c r="E275" s="2">
        <f t="shared" si="27"/>
        <v>1</v>
      </c>
      <c r="G275" s="2" t="str">
        <f t="shared" si="28"/>
        <v> </v>
      </c>
      <c r="H275" s="2" t="str">
        <f t="shared" si="29"/>
        <v> </v>
      </c>
    </row>
    <row r="276" spans="1:8" ht="12.75">
      <c r="A276" s="2">
        <v>275</v>
      </c>
      <c r="B276" s="2" t="str">
        <f t="shared" si="24"/>
        <v>T</v>
      </c>
      <c r="C276" t="str">
        <f t="shared" si="25"/>
        <v>Треонин               </v>
      </c>
      <c r="D276" s="18">
        <f t="shared" si="26"/>
        <v>97.11518</v>
      </c>
      <c r="E276" s="2">
        <f t="shared" si="27"/>
        <v>0</v>
      </c>
      <c r="G276" s="2" t="str">
        <f t="shared" si="28"/>
        <v>+</v>
      </c>
      <c r="H276" s="2" t="str">
        <f t="shared" si="29"/>
        <v> </v>
      </c>
    </row>
    <row r="277" spans="1:8" ht="12.75">
      <c r="A277" s="2">
        <v>276</v>
      </c>
      <c r="B277" s="2" t="str">
        <f t="shared" si="24"/>
        <v>N</v>
      </c>
      <c r="C277" t="str">
        <f t="shared" si="25"/>
        <v>Аспарагин             </v>
      </c>
      <c r="D277" s="18">
        <f t="shared" si="26"/>
        <v>156.18568000000002</v>
      </c>
      <c r="E277" s="2">
        <f t="shared" si="27"/>
        <v>0</v>
      </c>
      <c r="G277" s="2" t="str">
        <f t="shared" si="28"/>
        <v> </v>
      </c>
      <c r="H277" s="2" t="str">
        <f t="shared" si="29"/>
        <v> </v>
      </c>
    </row>
    <row r="278" spans="1:8" ht="12.75">
      <c r="A278" s="2">
        <v>277</v>
      </c>
      <c r="B278" s="2" t="str">
        <f t="shared" si="24"/>
        <v>S</v>
      </c>
      <c r="C278" t="str">
        <f t="shared" si="25"/>
        <v>Серин                 </v>
      </c>
      <c r="D278" s="18">
        <f t="shared" si="26"/>
        <v>99.13105999999999</v>
      </c>
      <c r="E278" s="2">
        <f t="shared" si="27"/>
        <v>0</v>
      </c>
      <c r="G278" s="2" t="str">
        <f t="shared" si="28"/>
        <v> </v>
      </c>
      <c r="H278" s="2" t="str">
        <f t="shared" si="29"/>
        <v> </v>
      </c>
    </row>
    <row r="279" spans="1:8" ht="12.75">
      <c r="A279" s="2">
        <v>278</v>
      </c>
      <c r="B279" s="2" t="str">
        <f t="shared" si="24"/>
        <v>I</v>
      </c>
      <c r="C279" t="str">
        <f t="shared" si="25"/>
        <v>Изолейцин             </v>
      </c>
      <c r="D279" s="18">
        <f t="shared" si="26"/>
        <v>115.08739999999999</v>
      </c>
      <c r="E279" s="2">
        <f t="shared" si="27"/>
        <v>1</v>
      </c>
      <c r="G279" s="2" t="str">
        <f t="shared" si="28"/>
        <v> </v>
      </c>
      <c r="H279" s="2" t="str">
        <f t="shared" si="29"/>
        <v>+</v>
      </c>
    </row>
    <row r="280" spans="1:8" ht="12.75">
      <c r="A280" s="2">
        <v>279</v>
      </c>
      <c r="B280" s="2" t="str">
        <f t="shared" si="24"/>
        <v>K</v>
      </c>
      <c r="C280" t="str">
        <f t="shared" si="25"/>
        <v>Лизин                 </v>
      </c>
      <c r="D280" s="18">
        <f t="shared" si="26"/>
        <v>113.15763999999999</v>
      </c>
      <c r="E280" s="2">
        <f t="shared" si="27"/>
        <v>0</v>
      </c>
      <c r="G280" s="2" t="str">
        <f t="shared" si="28"/>
        <v>+</v>
      </c>
      <c r="H280" s="2" t="str">
        <f t="shared" si="29"/>
        <v> </v>
      </c>
    </row>
    <row r="281" spans="1:8" ht="12.75">
      <c r="A281" s="2">
        <v>280</v>
      </c>
      <c r="B281" s="2" t="str">
        <f t="shared" si="24"/>
        <v>L</v>
      </c>
      <c r="C281" t="str">
        <f t="shared" si="25"/>
        <v>Лейцин                </v>
      </c>
      <c r="D281" s="18">
        <f t="shared" si="26"/>
        <v>114.10264000000001</v>
      </c>
      <c r="E281" s="2">
        <f t="shared" si="27"/>
        <v>1</v>
      </c>
      <c r="G281" s="2" t="str">
        <f t="shared" si="28"/>
        <v> </v>
      </c>
      <c r="H281" s="2" t="str">
        <f t="shared" si="29"/>
        <v> </v>
      </c>
    </row>
    <row r="282" spans="1:8" ht="12.75">
      <c r="A282" s="2">
        <v>281</v>
      </c>
      <c r="B282" s="2" t="str">
        <f t="shared" si="24"/>
        <v>P</v>
      </c>
      <c r="C282" t="str">
        <f t="shared" si="25"/>
        <v>Пролин                </v>
      </c>
      <c r="D282" s="18">
        <f t="shared" si="26"/>
        <v>101.10388</v>
      </c>
      <c r="E282" s="2">
        <f t="shared" si="27"/>
        <v>0</v>
      </c>
      <c r="G282" s="2" t="str">
        <f t="shared" si="28"/>
        <v>+</v>
      </c>
      <c r="H282" s="2" t="str">
        <f t="shared" si="29"/>
        <v> </v>
      </c>
    </row>
    <row r="283" spans="1:8" ht="12.75">
      <c r="A283" s="2">
        <v>282</v>
      </c>
      <c r="B283" s="2" t="str">
        <f t="shared" si="24"/>
        <v>E</v>
      </c>
      <c r="C283" t="str">
        <f t="shared" si="25"/>
        <v>Глутаминовая кислота  </v>
      </c>
      <c r="D283" s="18">
        <f t="shared" si="26"/>
        <v>129.11398</v>
      </c>
      <c r="E283" s="2">
        <f t="shared" si="27"/>
        <v>0</v>
      </c>
      <c r="G283" s="2" t="str">
        <f t="shared" si="28"/>
        <v> </v>
      </c>
      <c r="H283" s="2" t="str">
        <f t="shared" si="29"/>
        <v> </v>
      </c>
    </row>
    <row r="284" spans="1:8" ht="12.75">
      <c r="A284" s="2">
        <v>283</v>
      </c>
      <c r="B284" s="2" t="str">
        <f t="shared" si="24"/>
        <v>E</v>
      </c>
      <c r="C284" t="str">
        <f t="shared" si="25"/>
        <v>Глутаминовая кислота  </v>
      </c>
      <c r="D284" s="18">
        <f t="shared" si="26"/>
        <v>129.11398</v>
      </c>
      <c r="E284" s="2">
        <f t="shared" si="27"/>
        <v>0</v>
      </c>
      <c r="G284" s="2" t="str">
        <f t="shared" si="28"/>
        <v> </v>
      </c>
      <c r="H284" s="2" t="str">
        <f t="shared" si="29"/>
        <v> </v>
      </c>
    </row>
    <row r="285" spans="1:8" ht="12.75">
      <c r="A285" s="2">
        <v>284</v>
      </c>
      <c r="B285" s="2" t="str">
        <f t="shared" si="24"/>
        <v>K</v>
      </c>
      <c r="C285" t="str">
        <f t="shared" si="25"/>
        <v>Лизин                 </v>
      </c>
      <c r="D285" s="18">
        <f t="shared" si="26"/>
        <v>113.15763999999999</v>
      </c>
      <c r="E285" s="2">
        <f t="shared" si="27"/>
        <v>0</v>
      </c>
      <c r="G285" s="2" t="str">
        <f t="shared" si="28"/>
        <v> </v>
      </c>
      <c r="H285" s="2" t="str">
        <f t="shared" si="29"/>
        <v> </v>
      </c>
    </row>
    <row r="286" spans="1:8" ht="12.75">
      <c r="A286" s="2">
        <v>285</v>
      </c>
      <c r="B286" s="2" t="str">
        <f t="shared" si="24"/>
        <v>K</v>
      </c>
      <c r="C286" t="str">
        <f t="shared" si="25"/>
        <v>Лизин                 </v>
      </c>
      <c r="D286" s="18">
        <f t="shared" si="26"/>
        <v>113.15763999999999</v>
      </c>
      <c r="E286" s="2">
        <f t="shared" si="27"/>
        <v>0</v>
      </c>
      <c r="G286" s="2" t="str">
        <f t="shared" si="28"/>
        <v> </v>
      </c>
      <c r="H286" s="2" t="str">
        <f t="shared" si="29"/>
        <v> </v>
      </c>
    </row>
    <row r="287" spans="1:8" ht="12.75">
      <c r="A287" s="2">
        <v>286</v>
      </c>
      <c r="B287" s="2" t="str">
        <f t="shared" si="24"/>
        <v>I</v>
      </c>
      <c r="C287" t="str">
        <f t="shared" si="25"/>
        <v>Изолейцин             </v>
      </c>
      <c r="D287" s="18">
        <f t="shared" si="26"/>
        <v>115.08739999999999</v>
      </c>
      <c r="E287" s="2">
        <f t="shared" si="27"/>
        <v>1</v>
      </c>
      <c r="G287" s="2" t="str">
        <f t="shared" si="28"/>
        <v> </v>
      </c>
      <c r="H287" s="2" t="str">
        <f t="shared" si="29"/>
        <v>+</v>
      </c>
    </row>
    <row r="288" spans="1:8" ht="12.75">
      <c r="A288" s="2">
        <v>287</v>
      </c>
      <c r="B288" s="2" t="str">
        <f t="shared" si="24"/>
        <v>E</v>
      </c>
      <c r="C288" t="str">
        <f t="shared" si="25"/>
        <v>Глутаминовая кислота  </v>
      </c>
      <c r="D288" s="18">
        <f t="shared" si="26"/>
        <v>129.11398</v>
      </c>
      <c r="E288" s="2">
        <f t="shared" si="27"/>
        <v>0</v>
      </c>
      <c r="G288" s="2" t="str">
        <f t="shared" si="28"/>
        <v> </v>
      </c>
      <c r="H288" s="2" t="str">
        <f t="shared" si="29"/>
        <v> </v>
      </c>
    </row>
    <row r="289" spans="1:8" ht="12.75">
      <c r="A289" s="2">
        <v>288</v>
      </c>
      <c r="B289" s="2" t="str">
        <f t="shared" si="24"/>
        <v>R</v>
      </c>
      <c r="C289" t="str">
        <f t="shared" si="25"/>
        <v>Аргинин               </v>
      </c>
      <c r="D289" s="18">
        <f t="shared" si="26"/>
        <v>163.17326</v>
      </c>
      <c r="E289" s="2">
        <f t="shared" si="27"/>
        <v>0</v>
      </c>
      <c r="G289" s="2" t="str">
        <f t="shared" si="28"/>
        <v> </v>
      </c>
      <c r="H289" s="2" t="str">
        <f t="shared" si="29"/>
        <v> </v>
      </c>
    </row>
    <row r="290" spans="1:8" ht="12.75">
      <c r="A290" s="2">
        <v>289</v>
      </c>
      <c r="B290" s="2" t="str">
        <f t="shared" si="24"/>
        <v>F</v>
      </c>
      <c r="C290" t="str">
        <f t="shared" si="25"/>
        <v>Фенилаланин           </v>
      </c>
      <c r="D290" s="18">
        <f t="shared" si="26"/>
        <v>103.1429</v>
      </c>
      <c r="E290" s="2">
        <f t="shared" si="27"/>
        <v>1</v>
      </c>
      <c r="G290" s="2" t="str">
        <f t="shared" si="28"/>
        <v> </v>
      </c>
      <c r="H290" s="2" t="str">
        <f t="shared" si="29"/>
        <v>+</v>
      </c>
    </row>
    <row r="291" spans="1:8" ht="12.75">
      <c r="A291" s="2">
        <v>290</v>
      </c>
      <c r="B291" s="2" t="str">
        <f t="shared" si="24"/>
        <v>K</v>
      </c>
      <c r="C291" t="str">
        <f t="shared" si="25"/>
        <v>Лизин                 </v>
      </c>
      <c r="D291" s="18">
        <f t="shared" si="26"/>
        <v>113.15763999999999</v>
      </c>
      <c r="E291" s="2">
        <f t="shared" si="27"/>
        <v>0</v>
      </c>
      <c r="G291" s="2" t="str">
        <f t="shared" si="28"/>
        <v> </v>
      </c>
      <c r="H291" s="2" t="str">
        <f t="shared" si="29"/>
        <v> </v>
      </c>
    </row>
    <row r="292" spans="1:8" ht="12.75">
      <c r="A292" s="2">
        <v>291</v>
      </c>
      <c r="B292" s="2" t="str">
        <f t="shared" si="24"/>
        <v>Q</v>
      </c>
      <c r="C292" t="str">
        <f t="shared" si="25"/>
        <v>Глутамин              </v>
      </c>
      <c r="D292" s="18">
        <f t="shared" si="26"/>
        <v>131.19606</v>
      </c>
      <c r="E292" s="2">
        <f t="shared" si="27"/>
        <v>0</v>
      </c>
      <c r="G292" s="2" t="str">
        <f t="shared" si="28"/>
        <v> </v>
      </c>
      <c r="H292" s="2" t="str">
        <f t="shared" si="29"/>
        <v> </v>
      </c>
    </row>
    <row r="293" spans="1:8" ht="12.75">
      <c r="A293" s="2">
        <v>292</v>
      </c>
      <c r="B293" s="2" t="str">
        <f t="shared" si="24"/>
        <v>L</v>
      </c>
      <c r="C293" t="str">
        <f t="shared" si="25"/>
        <v>Лейцин                </v>
      </c>
      <c r="D293" s="18">
        <f t="shared" si="26"/>
        <v>114.10264000000001</v>
      </c>
      <c r="E293" s="2">
        <f t="shared" si="27"/>
        <v>1</v>
      </c>
      <c r="G293" s="2" t="str">
        <f t="shared" si="28"/>
        <v> </v>
      </c>
      <c r="H293" s="2" t="str">
        <f t="shared" si="29"/>
        <v>+</v>
      </c>
    </row>
    <row r="294" spans="1:8" ht="12.75">
      <c r="A294" s="2">
        <v>293</v>
      </c>
      <c r="B294" s="2" t="str">
        <f t="shared" si="24"/>
        <v>S</v>
      </c>
      <c r="C294" t="str">
        <f t="shared" si="25"/>
        <v>Серин                 </v>
      </c>
      <c r="D294" s="18">
        <f t="shared" si="26"/>
        <v>99.13105999999999</v>
      </c>
      <c r="E294" s="2">
        <f t="shared" si="27"/>
        <v>0</v>
      </c>
      <c r="G294" s="2" t="str">
        <f t="shared" si="28"/>
        <v>+</v>
      </c>
      <c r="H294" s="2" t="str">
        <f t="shared" si="29"/>
        <v> </v>
      </c>
    </row>
    <row r="295" spans="1:8" ht="12.75">
      <c r="A295" s="2">
        <v>294</v>
      </c>
      <c r="B295" s="2" t="str">
        <f t="shared" si="24"/>
        <v>V</v>
      </c>
      <c r="C295" t="str">
        <f t="shared" si="25"/>
        <v>Валин                 </v>
      </c>
      <c r="D295" s="18">
        <f t="shared" si="26"/>
        <v>45.040620000000004</v>
      </c>
      <c r="E295" s="2">
        <f t="shared" si="27"/>
        <v>1</v>
      </c>
      <c r="G295" s="2" t="str">
        <f t="shared" si="28"/>
        <v> </v>
      </c>
      <c r="H295" s="2" t="str">
        <f t="shared" si="29"/>
        <v>+</v>
      </c>
    </row>
    <row r="296" spans="1:8" ht="12.75">
      <c r="A296" s="2">
        <v>295</v>
      </c>
      <c r="B296" s="2" t="str">
        <f t="shared" si="24"/>
        <v>G</v>
      </c>
      <c r="C296" t="str">
        <f t="shared" si="25"/>
        <v>Глицин                </v>
      </c>
      <c r="D296" s="18">
        <f t="shared" si="26"/>
        <v>128.17228</v>
      </c>
      <c r="E296" s="2">
        <f t="shared" si="27"/>
        <v>0</v>
      </c>
      <c r="G296" s="2" t="str">
        <f t="shared" si="28"/>
        <v>+</v>
      </c>
      <c r="H296" s="2" t="str">
        <f t="shared" si="29"/>
        <v> </v>
      </c>
    </row>
    <row r="297" spans="1:8" ht="12.75">
      <c r="A297" s="2">
        <v>296</v>
      </c>
      <c r="B297" s="2" t="str">
        <f t="shared" si="24"/>
        <v>P</v>
      </c>
      <c r="C297" t="str">
        <f t="shared" si="25"/>
        <v>Пролин                </v>
      </c>
      <c r="D297" s="18">
        <f t="shared" si="26"/>
        <v>101.10388</v>
      </c>
      <c r="E297" s="2">
        <f t="shared" si="27"/>
        <v>0</v>
      </c>
      <c r="G297" s="2" t="str">
        <f t="shared" si="28"/>
        <v> </v>
      </c>
      <c r="H297" s="2" t="str">
        <f t="shared" si="29"/>
        <v> </v>
      </c>
    </row>
    <row r="298" spans="1:8" ht="12.75">
      <c r="A298" s="2">
        <v>297</v>
      </c>
      <c r="B298" s="2" t="str">
        <f t="shared" si="24"/>
        <v>L</v>
      </c>
      <c r="C298" t="str">
        <f t="shared" si="25"/>
        <v>Лейцин                </v>
      </c>
      <c r="D298" s="18">
        <f t="shared" si="26"/>
        <v>114.10264000000001</v>
      </c>
      <c r="E298" s="2">
        <f t="shared" si="27"/>
        <v>1</v>
      </c>
      <c r="G298" s="2" t="str">
        <f t="shared" si="28"/>
        <v> </v>
      </c>
      <c r="H298" s="2" t="str">
        <f t="shared" si="29"/>
        <v>+</v>
      </c>
    </row>
    <row r="299" spans="1:8" ht="12.75">
      <c r="A299" s="2">
        <v>298</v>
      </c>
      <c r="B299" s="2" t="str">
        <f t="shared" si="24"/>
        <v>L</v>
      </c>
      <c r="C299" t="str">
        <f t="shared" si="25"/>
        <v>Лейцин                </v>
      </c>
      <c r="D299" s="18">
        <f t="shared" si="26"/>
        <v>114.10264000000001</v>
      </c>
      <c r="E299" s="2">
        <f t="shared" si="27"/>
        <v>1</v>
      </c>
      <c r="G299" s="30" t="str">
        <f t="shared" si="28"/>
        <v>+</v>
      </c>
      <c r="H299" s="30" t="str">
        <f t="shared" si="29"/>
        <v>+</v>
      </c>
    </row>
    <row r="300" spans="1:8" ht="12.75">
      <c r="A300" s="2">
        <v>299</v>
      </c>
      <c r="B300" s="2" t="str">
        <f t="shared" si="24"/>
        <v>A</v>
      </c>
      <c r="C300" t="str">
        <f t="shared" si="25"/>
        <v>Аланин                </v>
      </c>
      <c r="D300" s="18">
        <f t="shared" si="26"/>
        <v>186.2099</v>
      </c>
      <c r="E300" s="2">
        <f t="shared" si="27"/>
        <v>1</v>
      </c>
      <c r="G300" s="30" t="str">
        <f t="shared" si="28"/>
        <v> </v>
      </c>
      <c r="H300" s="30" t="str">
        <f t="shared" si="29"/>
        <v>+</v>
      </c>
    </row>
    <row r="301" spans="1:8" ht="12.75">
      <c r="A301" s="2">
        <v>300</v>
      </c>
      <c r="B301" s="2" t="str">
        <f t="shared" si="24"/>
        <v>E</v>
      </c>
      <c r="C301" t="str">
        <f t="shared" si="25"/>
        <v>Глутаминовая кислота  </v>
      </c>
      <c r="D301" s="18">
        <f t="shared" si="26"/>
        <v>129.11398</v>
      </c>
      <c r="E301" s="2">
        <f t="shared" si="27"/>
        <v>0</v>
      </c>
      <c r="G301" s="30" t="str">
        <f t="shared" si="28"/>
        <v>+</v>
      </c>
      <c r="H301" s="30" t="str">
        <f t="shared" si="29"/>
        <v> </v>
      </c>
    </row>
    <row r="302" spans="1:8" ht="12.75">
      <c r="A302" s="2">
        <v>301</v>
      </c>
      <c r="B302" s="2" t="str">
        <f t="shared" si="24"/>
        <v>A</v>
      </c>
      <c r="C302" t="str">
        <f t="shared" si="25"/>
        <v>Аланин                </v>
      </c>
      <c r="D302" s="18">
        <f t="shared" si="26"/>
        <v>186.2099</v>
      </c>
      <c r="E302" s="2">
        <f t="shared" si="27"/>
        <v>1</v>
      </c>
      <c r="G302" s="30" t="str">
        <f t="shared" si="28"/>
        <v> </v>
      </c>
      <c r="H302" s="30" t="str">
        <f t="shared" si="29"/>
        <v>+</v>
      </c>
    </row>
    <row r="303" spans="1:8" ht="12.75">
      <c r="A303" s="2">
        <v>302</v>
      </c>
      <c r="B303" s="2" t="str">
        <f t="shared" si="24"/>
        <v>I</v>
      </c>
      <c r="C303" t="str">
        <f t="shared" si="25"/>
        <v>Изолейцин             </v>
      </c>
      <c r="D303" s="18">
        <f t="shared" si="26"/>
        <v>115.08739999999999</v>
      </c>
      <c r="E303" s="2">
        <f t="shared" si="27"/>
        <v>1</v>
      </c>
      <c r="G303" s="30" t="str">
        <f t="shared" si="28"/>
        <v>+</v>
      </c>
      <c r="H303" s="30" t="str">
        <f t="shared" si="29"/>
        <v>+</v>
      </c>
    </row>
    <row r="304" spans="1:8" ht="12.75">
      <c r="A304" s="2">
        <v>303</v>
      </c>
      <c r="B304" s="2" t="str">
        <f t="shared" si="24"/>
        <v>I</v>
      </c>
      <c r="C304" t="str">
        <f t="shared" si="25"/>
        <v>Изолейцин             </v>
      </c>
      <c r="D304" s="18">
        <f t="shared" si="26"/>
        <v>115.08739999999999</v>
      </c>
      <c r="E304" s="2">
        <f t="shared" si="27"/>
        <v>1</v>
      </c>
      <c r="G304" s="30" t="str">
        <f t="shared" si="28"/>
        <v> </v>
      </c>
      <c r="H304" s="30" t="str">
        <f t="shared" si="29"/>
        <v>+</v>
      </c>
    </row>
    <row r="305" spans="1:8" ht="12.75">
      <c r="A305" s="2">
        <v>304</v>
      </c>
      <c r="B305" s="2" t="str">
        <f t="shared" si="24"/>
        <v>R</v>
      </c>
      <c r="C305" t="str">
        <f t="shared" si="25"/>
        <v>Аргинин               </v>
      </c>
      <c r="D305" s="18">
        <f t="shared" si="26"/>
        <v>163.17326</v>
      </c>
      <c r="E305" s="2">
        <f t="shared" si="27"/>
        <v>0</v>
      </c>
      <c r="G305" s="30" t="str">
        <f t="shared" si="28"/>
        <v>+</v>
      </c>
      <c r="H305" s="30" t="str">
        <f t="shared" si="29"/>
        <v> </v>
      </c>
    </row>
    <row r="306" spans="1:8" ht="12.75">
      <c r="A306" s="2">
        <v>305</v>
      </c>
      <c r="B306" s="2" t="str">
        <f t="shared" si="24"/>
        <v>V</v>
      </c>
      <c r="C306" t="str">
        <f t="shared" si="25"/>
        <v>Валин                 </v>
      </c>
      <c r="D306" s="18">
        <f t="shared" si="26"/>
        <v>45.040620000000004</v>
      </c>
      <c r="E306" s="2">
        <f t="shared" si="27"/>
        <v>1</v>
      </c>
      <c r="G306" s="30" t="str">
        <f t="shared" si="28"/>
        <v> </v>
      </c>
      <c r="H306" s="30" t="str">
        <f t="shared" si="29"/>
        <v>+</v>
      </c>
    </row>
    <row r="307" spans="1:8" ht="12.75">
      <c r="A307" s="2">
        <v>306</v>
      </c>
      <c r="B307" s="2" t="str">
        <f t="shared" si="24"/>
        <v>H</v>
      </c>
      <c r="C307" t="str">
        <f t="shared" si="25"/>
        <v>Гистидин              </v>
      </c>
      <c r="D307" s="18">
        <f t="shared" si="26"/>
        <v>128.12922</v>
      </c>
      <c r="E307" s="2">
        <f t="shared" si="27"/>
        <v>0</v>
      </c>
      <c r="G307" s="30" t="str">
        <f t="shared" si="28"/>
        <v>+</v>
      </c>
      <c r="H307" s="2" t="str">
        <f t="shared" si="29"/>
        <v> </v>
      </c>
    </row>
    <row r="308" spans="1:8" ht="12.75">
      <c r="A308" s="2">
        <v>307</v>
      </c>
      <c r="B308" s="2" t="str">
        <f t="shared" si="24"/>
        <v>E</v>
      </c>
      <c r="C308" t="str">
        <f t="shared" si="25"/>
        <v>Глутаминовая кислота  </v>
      </c>
      <c r="D308" s="18">
        <f t="shared" si="26"/>
        <v>129.11398</v>
      </c>
      <c r="E308" s="2">
        <f t="shared" si="27"/>
        <v>0</v>
      </c>
      <c r="G308" s="2" t="str">
        <f t="shared" si="28"/>
        <v> </v>
      </c>
      <c r="H308" s="2" t="str">
        <f t="shared" si="29"/>
        <v> </v>
      </c>
    </row>
    <row r="309" spans="1:8" ht="12.75">
      <c r="A309" s="2">
        <v>308</v>
      </c>
      <c r="B309" s="2" t="str">
        <f t="shared" si="24"/>
        <v>Q</v>
      </c>
      <c r="C309" t="str">
        <f t="shared" si="25"/>
        <v>Глутамин              </v>
      </c>
      <c r="D309" s="18">
        <f t="shared" si="26"/>
        <v>131.19606</v>
      </c>
      <c r="E309" s="2">
        <f t="shared" si="27"/>
        <v>0</v>
      </c>
      <c r="G309" s="2" t="str">
        <f t="shared" si="28"/>
        <v> </v>
      </c>
      <c r="H309" s="2" t="str">
        <f t="shared" si="29"/>
        <v> </v>
      </c>
    </row>
    <row r="310" spans="1:8" ht="12.75">
      <c r="A310" s="2">
        <v>309</v>
      </c>
      <c r="B310" s="2" t="str">
        <f t="shared" si="24"/>
        <v>Q</v>
      </c>
      <c r="C310" t="str">
        <f t="shared" si="25"/>
        <v>Глутамин              </v>
      </c>
      <c r="D310" s="18">
        <f t="shared" si="26"/>
        <v>131.19606</v>
      </c>
      <c r="E310" s="2">
        <f t="shared" si="27"/>
        <v>0</v>
      </c>
      <c r="G310" s="2" t="str">
        <f t="shared" si="28"/>
        <v> </v>
      </c>
      <c r="H310" s="2" t="str">
        <f t="shared" si="29"/>
        <v> </v>
      </c>
    </row>
    <row r="311" spans="1:8" ht="12.75">
      <c r="A311" s="2">
        <v>310</v>
      </c>
      <c r="B311" s="2" t="str">
        <f t="shared" si="24"/>
        <v>S</v>
      </c>
      <c r="C311" t="str">
        <f t="shared" si="25"/>
        <v>Серин                 </v>
      </c>
      <c r="D311" s="18">
        <f t="shared" si="26"/>
        <v>99.13105999999999</v>
      </c>
      <c r="E311" s="2">
        <f t="shared" si="27"/>
        <v>0</v>
      </c>
      <c r="G311" s="2" t="str">
        <f t="shared" si="28"/>
        <v> </v>
      </c>
      <c r="H311" s="2" t="str">
        <f t="shared" si="29"/>
        <v> </v>
      </c>
    </row>
    <row r="312" spans="1:8" ht="12.75">
      <c r="A312" s="2">
        <v>311</v>
      </c>
      <c r="B312" s="2" t="str">
        <f t="shared" si="24"/>
        <v>V</v>
      </c>
      <c r="C312" t="str">
        <f t="shared" si="25"/>
        <v>Валин                 </v>
      </c>
      <c r="D312" s="18">
        <f t="shared" si="26"/>
        <v>45.040620000000004</v>
      </c>
      <c r="E312" s="2">
        <f t="shared" si="27"/>
        <v>1</v>
      </c>
      <c r="G312" s="2" t="str">
        <f t="shared" si="28"/>
        <v> </v>
      </c>
      <c r="H312" s="2" t="str">
        <f t="shared" si="29"/>
        <v>+</v>
      </c>
    </row>
    <row r="313" spans="1:8" ht="12.75">
      <c r="A313" s="2">
        <v>312</v>
      </c>
      <c r="B313" s="2" t="str">
        <f t="shared" si="24"/>
        <v>S</v>
      </c>
      <c r="C313" t="str">
        <f t="shared" si="25"/>
        <v>Серин                 </v>
      </c>
      <c r="D313" s="18">
        <f t="shared" si="26"/>
        <v>99.13105999999999</v>
      </c>
      <c r="E313" s="2">
        <f t="shared" si="27"/>
        <v>0</v>
      </c>
      <c r="G313" s="30" t="str">
        <f t="shared" si="28"/>
        <v>+</v>
      </c>
      <c r="H313" s="2" t="str">
        <f t="shared" si="29"/>
        <v> </v>
      </c>
    </row>
    <row r="314" spans="1:8" ht="12.75">
      <c r="A314" s="2">
        <v>313</v>
      </c>
      <c r="B314" s="2" t="str">
        <f t="shared" si="24"/>
        <v>Y</v>
      </c>
      <c r="C314" t="str">
        <f t="shared" si="25"/>
        <v>Тирозин               </v>
      </c>
      <c r="D314" s="18">
        <f t="shared" si="26"/>
        <v>71.0779</v>
      </c>
      <c r="E314" s="2">
        <f t="shared" si="27"/>
        <v>1</v>
      </c>
      <c r="G314" s="30" t="str">
        <f t="shared" si="28"/>
        <v> </v>
      </c>
      <c r="H314" s="2" t="str">
        <f t="shared" si="29"/>
        <v>+</v>
      </c>
    </row>
    <row r="315" spans="1:8" ht="12.75">
      <c r="A315" s="2">
        <v>314</v>
      </c>
      <c r="B315" s="2" t="str">
        <f t="shared" si="24"/>
        <v>L</v>
      </c>
      <c r="C315" t="str">
        <f t="shared" si="25"/>
        <v>Лейцин                </v>
      </c>
      <c r="D315" s="18">
        <f t="shared" si="26"/>
        <v>114.10264000000001</v>
      </c>
      <c r="E315" s="2">
        <f t="shared" si="27"/>
        <v>1</v>
      </c>
      <c r="G315" s="30" t="str">
        <f t="shared" si="28"/>
        <v>+</v>
      </c>
      <c r="H315" s="2" t="str">
        <f t="shared" si="29"/>
        <v>+</v>
      </c>
    </row>
    <row r="316" spans="1:8" ht="12.75">
      <c r="A316" s="2">
        <v>315</v>
      </c>
      <c r="B316" s="2" t="str">
        <f t="shared" si="24"/>
        <v>F</v>
      </c>
      <c r="C316" t="str">
        <f t="shared" si="25"/>
        <v>Фенилаланин           </v>
      </c>
      <c r="D316" s="18">
        <f t="shared" si="26"/>
        <v>103.1429</v>
      </c>
      <c r="E316" s="2">
        <f t="shared" si="27"/>
        <v>1</v>
      </c>
      <c r="G316" s="30" t="str">
        <f t="shared" si="28"/>
        <v> </v>
      </c>
      <c r="H316" s="2"/>
    </row>
    <row r="317" spans="1:8" ht="12.75">
      <c r="A317" s="2">
        <v>316</v>
      </c>
      <c r="B317" s="2" t="str">
        <f t="shared" si="24"/>
        <v>S</v>
      </c>
      <c r="C317" t="str">
        <f t="shared" si="25"/>
        <v>Серин                 </v>
      </c>
      <c r="D317" s="18">
        <f t="shared" si="26"/>
        <v>99.13105999999999</v>
      </c>
      <c r="E317" s="2">
        <f t="shared" si="27"/>
        <v>0</v>
      </c>
      <c r="G317" s="30" t="str">
        <f t="shared" si="28"/>
        <v>+</v>
      </c>
      <c r="H317" s="2"/>
    </row>
    <row r="318" ht="12.75">
      <c r="E318" s="2"/>
    </row>
    <row r="319" ht="12.75">
      <c r="E319" s="2"/>
    </row>
    <row r="320" ht="12.75">
      <c r="E320" s="2"/>
    </row>
    <row r="321" ht="12.75">
      <c r="E321" s="2"/>
    </row>
    <row r="322" ht="12.75">
      <c r="E322" s="2"/>
    </row>
    <row r="323" ht="12.75">
      <c r="E323" s="2"/>
    </row>
    <row r="324" ht="12.75">
      <c r="E324" s="2"/>
    </row>
    <row r="325" ht="12.75">
      <c r="E325" s="2"/>
    </row>
    <row r="326" ht="12.75">
      <c r="E326" s="2"/>
    </row>
    <row r="327" ht="12.75">
      <c r="E327" s="2"/>
    </row>
    <row r="328" ht="12.75">
      <c r="E328" s="2"/>
    </row>
    <row r="329" ht="12.75">
      <c r="E329" s="2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J2" sqref="J2:J21"/>
    </sheetView>
  </sheetViews>
  <sheetFormatPr defaultColWidth="9.00390625" defaultRowHeight="12.75"/>
  <cols>
    <col min="4" max="4" width="21.875" style="0" customWidth="1"/>
    <col min="5" max="5" width="21.00390625" style="0" customWidth="1"/>
    <col min="6" max="6" width="10.25390625" style="0" customWidth="1"/>
    <col min="7" max="7" width="21.25390625" style="0" customWidth="1"/>
    <col min="8" max="8" width="20.75390625" style="0" customWidth="1"/>
    <col min="10" max="10" width="14.375" style="0" customWidth="1"/>
  </cols>
  <sheetData>
    <row r="1" spans="1:11" ht="112.5">
      <c r="A1" s="1" t="s">
        <v>40</v>
      </c>
      <c r="B1" s="1" t="s">
        <v>41</v>
      </c>
      <c r="C1" s="1" t="s">
        <v>42</v>
      </c>
      <c r="D1" s="1" t="s">
        <v>43</v>
      </c>
      <c r="E1" s="1" t="s">
        <v>44</v>
      </c>
      <c r="F1" s="1" t="s">
        <v>45</v>
      </c>
      <c r="G1" s="1" t="s">
        <v>48</v>
      </c>
      <c r="H1" s="1" t="s">
        <v>49</v>
      </c>
      <c r="I1" s="1" t="s">
        <v>46</v>
      </c>
      <c r="J1" s="1" t="s">
        <v>47</v>
      </c>
      <c r="K1" s="2"/>
    </row>
    <row r="2" spans="1:11" ht="15">
      <c r="A2" s="3">
        <v>1</v>
      </c>
      <c r="B2" s="3" t="s">
        <v>0</v>
      </c>
      <c r="C2" s="3" t="s">
        <v>20</v>
      </c>
      <c r="D2" s="3" t="s">
        <v>50</v>
      </c>
      <c r="E2" s="2" t="s">
        <v>70</v>
      </c>
      <c r="F2" s="2" t="s">
        <v>71</v>
      </c>
      <c r="G2" s="2" t="s">
        <v>71</v>
      </c>
      <c r="H2" s="2" t="s">
        <v>71</v>
      </c>
      <c r="I2" s="2" t="s">
        <v>71</v>
      </c>
      <c r="J2" s="9">
        <v>186.2099</v>
      </c>
      <c r="K2" s="2"/>
    </row>
    <row r="3" spans="1:11" ht="15">
      <c r="A3" s="3">
        <v>2</v>
      </c>
      <c r="B3" s="3" t="s">
        <v>1</v>
      </c>
      <c r="C3" s="3" t="s">
        <v>21</v>
      </c>
      <c r="D3" s="3" t="s">
        <v>51</v>
      </c>
      <c r="E3" s="2" t="s">
        <v>71</v>
      </c>
      <c r="F3" s="2" t="s">
        <v>70</v>
      </c>
      <c r="G3" s="2" t="s">
        <v>70</v>
      </c>
      <c r="H3" s="2" t="s">
        <v>71</v>
      </c>
      <c r="I3" s="2" t="s">
        <v>71</v>
      </c>
      <c r="J3" s="9">
        <v>163.17326</v>
      </c>
      <c r="K3" s="2"/>
    </row>
    <row r="4" spans="1:11" ht="15">
      <c r="A4" s="3">
        <v>3</v>
      </c>
      <c r="B4" s="3" t="s">
        <v>2</v>
      </c>
      <c r="C4" s="3" t="s">
        <v>22</v>
      </c>
      <c r="D4" s="3" t="s">
        <v>52</v>
      </c>
      <c r="E4" s="2" t="s">
        <v>71</v>
      </c>
      <c r="F4" s="2" t="s">
        <v>70</v>
      </c>
      <c r="G4" s="2" t="s">
        <v>71</v>
      </c>
      <c r="H4" s="2" t="s">
        <v>71</v>
      </c>
      <c r="I4" s="2" t="s">
        <v>81</v>
      </c>
      <c r="J4" s="9">
        <v>156.18568000000002</v>
      </c>
      <c r="K4" s="2"/>
    </row>
    <row r="5" spans="1:11" ht="15">
      <c r="A5" s="3">
        <v>4</v>
      </c>
      <c r="B5" s="3" t="s">
        <v>3</v>
      </c>
      <c r="C5" s="3" t="s">
        <v>23</v>
      </c>
      <c r="D5" s="3" t="s">
        <v>53</v>
      </c>
      <c r="E5" s="2" t="s">
        <v>71</v>
      </c>
      <c r="F5" s="2" t="s">
        <v>70</v>
      </c>
      <c r="G5" s="2" t="s">
        <v>71</v>
      </c>
      <c r="H5" s="2" t="s">
        <v>70</v>
      </c>
      <c r="I5" s="2" t="s">
        <v>81</v>
      </c>
      <c r="J5" s="9">
        <v>147.17386000000002</v>
      </c>
      <c r="K5" s="2"/>
    </row>
    <row r="6" spans="1:11" ht="15">
      <c r="A6" s="3">
        <v>5</v>
      </c>
      <c r="B6" s="3" t="s">
        <v>4</v>
      </c>
      <c r="C6" s="3" t="s">
        <v>24</v>
      </c>
      <c r="D6" s="3" t="s">
        <v>54</v>
      </c>
      <c r="E6" s="2" t="s">
        <v>70</v>
      </c>
      <c r="F6" s="2" t="s">
        <v>71</v>
      </c>
      <c r="G6" s="2" t="s">
        <v>71</v>
      </c>
      <c r="H6" s="2" t="s">
        <v>71</v>
      </c>
      <c r="I6" s="2" t="s">
        <v>71</v>
      </c>
      <c r="J6" s="9">
        <v>137.13928</v>
      </c>
      <c r="K6" s="2"/>
    </row>
    <row r="7" spans="1:11" ht="15">
      <c r="A7" s="3">
        <v>6</v>
      </c>
      <c r="B7" s="3" t="s">
        <v>5</v>
      </c>
      <c r="C7" s="3" t="s">
        <v>25</v>
      </c>
      <c r="D7" s="3" t="s">
        <v>55</v>
      </c>
      <c r="E7" s="2" t="s">
        <v>71</v>
      </c>
      <c r="F7" s="2" t="s">
        <v>70</v>
      </c>
      <c r="G7" s="2" t="s">
        <v>71</v>
      </c>
      <c r="H7" s="2" t="s">
        <v>71</v>
      </c>
      <c r="I7" s="2" t="s">
        <v>71</v>
      </c>
      <c r="J7" s="9">
        <v>131.19606</v>
      </c>
      <c r="K7" s="2"/>
    </row>
    <row r="8" spans="1:11" ht="15">
      <c r="A8" s="3">
        <v>7</v>
      </c>
      <c r="B8" s="3" t="s">
        <v>6</v>
      </c>
      <c r="C8" s="3" t="s">
        <v>26</v>
      </c>
      <c r="D8" s="3" t="s">
        <v>56</v>
      </c>
      <c r="E8" s="2" t="s">
        <v>71</v>
      </c>
      <c r="F8" s="2" t="s">
        <v>70</v>
      </c>
      <c r="G8" s="2" t="s">
        <v>71</v>
      </c>
      <c r="H8" s="2" t="s">
        <v>70</v>
      </c>
      <c r="I8" s="2" t="s">
        <v>81</v>
      </c>
      <c r="J8" s="9">
        <v>129.11398</v>
      </c>
      <c r="K8" s="2"/>
    </row>
    <row r="9" spans="1:11" ht="15">
      <c r="A9" s="3">
        <v>8</v>
      </c>
      <c r="B9" s="3" t="s">
        <v>7</v>
      </c>
      <c r="C9" s="3" t="s">
        <v>27</v>
      </c>
      <c r="D9" s="3" t="s">
        <v>57</v>
      </c>
      <c r="E9" s="2" t="s">
        <v>71</v>
      </c>
      <c r="F9" s="2" t="s">
        <v>71</v>
      </c>
      <c r="G9" s="2" t="s">
        <v>71</v>
      </c>
      <c r="H9" s="2" t="s">
        <v>71</v>
      </c>
      <c r="I9" s="2" t="s">
        <v>81</v>
      </c>
      <c r="J9" s="9">
        <v>128.17228</v>
      </c>
      <c r="K9" s="2"/>
    </row>
    <row r="10" spans="1:11" ht="15">
      <c r="A10" s="3">
        <v>9</v>
      </c>
      <c r="B10" s="3" t="s">
        <v>8</v>
      </c>
      <c r="C10" s="3" t="s">
        <v>28</v>
      </c>
      <c r="D10" s="3" t="s">
        <v>58</v>
      </c>
      <c r="E10" s="2" t="s">
        <v>71</v>
      </c>
      <c r="F10" s="2" t="s">
        <v>70</v>
      </c>
      <c r="G10" s="2" t="s">
        <v>70</v>
      </c>
      <c r="H10" s="2" t="s">
        <v>71</v>
      </c>
      <c r="I10" s="2" t="s">
        <v>71</v>
      </c>
      <c r="J10" s="9">
        <v>128.12922</v>
      </c>
      <c r="K10" s="2"/>
    </row>
    <row r="11" spans="1:11" ht="15">
      <c r="A11" s="3">
        <v>10</v>
      </c>
      <c r="B11" s="3" t="s">
        <v>9</v>
      </c>
      <c r="C11" s="3" t="s">
        <v>29</v>
      </c>
      <c r="D11" s="3" t="s">
        <v>59</v>
      </c>
      <c r="E11" s="2" t="s">
        <v>70</v>
      </c>
      <c r="F11" s="2" t="s">
        <v>71</v>
      </c>
      <c r="G11" s="2" t="s">
        <v>71</v>
      </c>
      <c r="H11" s="2" t="s">
        <v>71</v>
      </c>
      <c r="I11" s="2" t="s">
        <v>71</v>
      </c>
      <c r="J11" s="9">
        <v>115.08739999999999</v>
      </c>
      <c r="K11" s="2"/>
    </row>
    <row r="12" spans="1:11" ht="15">
      <c r="A12" s="3">
        <v>11</v>
      </c>
      <c r="B12" s="3" t="s">
        <v>10</v>
      </c>
      <c r="C12" s="3" t="s">
        <v>30</v>
      </c>
      <c r="D12" s="3" t="s">
        <v>60</v>
      </c>
      <c r="E12" s="2" t="s">
        <v>70</v>
      </c>
      <c r="F12" s="2" t="s">
        <v>71</v>
      </c>
      <c r="G12" s="2" t="s">
        <v>71</v>
      </c>
      <c r="H12" s="2" t="s">
        <v>71</v>
      </c>
      <c r="I12" s="2" t="s">
        <v>71</v>
      </c>
      <c r="J12" s="9">
        <v>114.10264000000001</v>
      </c>
      <c r="K12" s="2"/>
    </row>
    <row r="13" spans="1:11" ht="15">
      <c r="A13" s="3">
        <v>12</v>
      </c>
      <c r="B13" s="3" t="s">
        <v>11</v>
      </c>
      <c r="C13" s="3" t="s">
        <v>31</v>
      </c>
      <c r="D13" s="3" t="s">
        <v>61</v>
      </c>
      <c r="E13" s="2" t="s">
        <v>71</v>
      </c>
      <c r="F13" s="2" t="s">
        <v>70</v>
      </c>
      <c r="G13" s="2" t="s">
        <v>70</v>
      </c>
      <c r="H13" s="2" t="s">
        <v>71</v>
      </c>
      <c r="I13" s="2" t="s">
        <v>71</v>
      </c>
      <c r="J13" s="9">
        <v>113.15763999999999</v>
      </c>
      <c r="K13" s="2"/>
    </row>
    <row r="14" spans="1:11" ht="15">
      <c r="A14" s="3">
        <v>13</v>
      </c>
      <c r="B14" s="3" t="s">
        <v>12</v>
      </c>
      <c r="C14" s="3" t="s">
        <v>32</v>
      </c>
      <c r="D14" s="3" t="s">
        <v>62</v>
      </c>
      <c r="E14" s="2" t="s">
        <v>70</v>
      </c>
      <c r="F14" s="2" t="s">
        <v>71</v>
      </c>
      <c r="G14" s="2" t="s">
        <v>71</v>
      </c>
      <c r="H14" s="2" t="s">
        <v>71</v>
      </c>
      <c r="I14" s="2" t="s">
        <v>71</v>
      </c>
      <c r="J14" s="9">
        <v>113.15763999999999</v>
      </c>
      <c r="K14" s="2"/>
    </row>
    <row r="15" spans="1:11" ht="15">
      <c r="A15" s="3">
        <v>14</v>
      </c>
      <c r="B15" s="3" t="s">
        <v>13</v>
      </c>
      <c r="C15" s="3" t="s">
        <v>33</v>
      </c>
      <c r="D15" s="3" t="s">
        <v>63</v>
      </c>
      <c r="E15" s="2" t="s">
        <v>70</v>
      </c>
      <c r="F15" s="2" t="s">
        <v>71</v>
      </c>
      <c r="G15" s="2" t="s">
        <v>71</v>
      </c>
      <c r="H15" s="2" t="s">
        <v>71</v>
      </c>
      <c r="I15" s="2" t="s">
        <v>71</v>
      </c>
      <c r="J15" s="9">
        <v>103.1429</v>
      </c>
      <c r="K15" s="2"/>
    </row>
    <row r="16" spans="1:11" ht="15">
      <c r="A16" s="3">
        <v>15</v>
      </c>
      <c r="B16" s="3" t="s">
        <v>14</v>
      </c>
      <c r="C16" s="3" t="s">
        <v>34</v>
      </c>
      <c r="D16" s="3" t="s">
        <v>64</v>
      </c>
      <c r="E16" s="2" t="s">
        <v>71</v>
      </c>
      <c r="F16" s="2" t="s">
        <v>71</v>
      </c>
      <c r="G16" s="2" t="s">
        <v>71</v>
      </c>
      <c r="H16" s="2" t="s">
        <v>71</v>
      </c>
      <c r="I16" s="2" t="s">
        <v>81</v>
      </c>
      <c r="J16" s="9">
        <v>101.10388</v>
      </c>
      <c r="K16" s="2"/>
    </row>
    <row r="17" spans="1:11" ht="15">
      <c r="A17" s="3">
        <v>16</v>
      </c>
      <c r="B17" s="3" t="s">
        <v>15</v>
      </c>
      <c r="C17" s="3" t="s">
        <v>35</v>
      </c>
      <c r="D17" s="3" t="s">
        <v>65</v>
      </c>
      <c r="E17" s="2" t="s">
        <v>71</v>
      </c>
      <c r="F17" s="2" t="s">
        <v>70</v>
      </c>
      <c r="G17" s="2" t="s">
        <v>71</v>
      </c>
      <c r="H17" s="2" t="s">
        <v>71</v>
      </c>
      <c r="I17" s="2" t="s">
        <v>71</v>
      </c>
      <c r="J17" s="9">
        <v>99.13105999999999</v>
      </c>
      <c r="K17" s="2"/>
    </row>
    <row r="18" spans="1:11" ht="15">
      <c r="A18" s="3">
        <v>17</v>
      </c>
      <c r="B18" s="3" t="s">
        <v>16</v>
      </c>
      <c r="C18" s="3" t="s">
        <v>36</v>
      </c>
      <c r="D18" s="3" t="s">
        <v>66</v>
      </c>
      <c r="E18" s="2" t="s">
        <v>71</v>
      </c>
      <c r="F18" s="2" t="s">
        <v>70</v>
      </c>
      <c r="G18" s="2" t="s">
        <v>71</v>
      </c>
      <c r="H18" s="2" t="s">
        <v>71</v>
      </c>
      <c r="I18" s="2" t="s">
        <v>71</v>
      </c>
      <c r="J18" s="9">
        <v>97.11518</v>
      </c>
      <c r="K18" s="2"/>
    </row>
    <row r="19" spans="1:11" ht="15">
      <c r="A19" s="3">
        <v>18</v>
      </c>
      <c r="B19" s="3" t="s">
        <v>17</v>
      </c>
      <c r="C19" s="3" t="s">
        <v>37</v>
      </c>
      <c r="D19" s="3" t="s">
        <v>67</v>
      </c>
      <c r="E19" s="2" t="s">
        <v>70</v>
      </c>
      <c r="F19" s="2" t="s">
        <v>70</v>
      </c>
      <c r="G19" s="2" t="s">
        <v>71</v>
      </c>
      <c r="H19" s="2" t="s">
        <v>71</v>
      </c>
      <c r="I19" s="2" t="s">
        <v>71</v>
      </c>
      <c r="J19" s="9">
        <v>87.0773</v>
      </c>
      <c r="K19" s="2"/>
    </row>
    <row r="20" spans="1:11" ht="15">
      <c r="A20" s="3">
        <v>19</v>
      </c>
      <c r="B20" s="3" t="s">
        <v>18</v>
      </c>
      <c r="C20" s="3" t="s">
        <v>38</v>
      </c>
      <c r="D20" s="3" t="s">
        <v>68</v>
      </c>
      <c r="E20" s="2" t="s">
        <v>70</v>
      </c>
      <c r="F20" s="2" t="s">
        <v>70</v>
      </c>
      <c r="G20" s="2" t="s">
        <v>71</v>
      </c>
      <c r="H20" s="2" t="s">
        <v>71</v>
      </c>
      <c r="I20" s="2" t="s">
        <v>71</v>
      </c>
      <c r="J20" s="9">
        <v>71.0779</v>
      </c>
      <c r="K20" s="2"/>
    </row>
    <row r="21" spans="1:11" ht="15">
      <c r="A21" s="3">
        <v>20</v>
      </c>
      <c r="B21" s="3" t="s">
        <v>19</v>
      </c>
      <c r="C21" s="3" t="s">
        <v>39</v>
      </c>
      <c r="D21" s="3" t="s">
        <v>69</v>
      </c>
      <c r="E21" s="2" t="s">
        <v>70</v>
      </c>
      <c r="F21" s="2" t="s">
        <v>71</v>
      </c>
      <c r="G21" s="2" t="s">
        <v>71</v>
      </c>
      <c r="H21" s="2" t="s">
        <v>71</v>
      </c>
      <c r="I21" s="2" t="s">
        <v>71</v>
      </c>
      <c r="J21" s="9">
        <v>45.040620000000004</v>
      </c>
      <c r="K21" s="2"/>
    </row>
  </sheetData>
  <sheetProtection/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БиБи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Алиса</dc:creator>
  <cp:keywords/>
  <dc:description/>
  <cp:lastModifiedBy>Алиса</cp:lastModifiedBy>
  <dcterms:created xsi:type="dcterms:W3CDTF">2010-10-17T13:59:50Z</dcterms:created>
  <dcterms:modified xsi:type="dcterms:W3CDTF">2010-10-26T20:18:32Z</dcterms:modified>
  <cp:category/>
  <cp:version/>
  <cp:contentType/>
  <cp:contentStatus/>
</cp:coreProperties>
</file>