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35" windowWidth="19875" windowHeight="7200" activeTab="4"/>
  </bookViews>
  <sheets>
    <sheet name="Лист2" sheetId="3" r:id="rId1"/>
    <sheet name="RefSeq" sheetId="1" r:id="rId2"/>
    <sheet name="AUGUSTUS t1" sheetId="2" r:id="rId3"/>
    <sheet name="AUGUSTUS t2" sheetId="4" r:id="rId4"/>
    <sheet name="AUGUSTUS t3" sheetId="5" r:id="rId5"/>
  </sheets>
  <calcPr calcId="0"/>
  <pivotCaches>
    <pivotCache cacheId="8" r:id="rId6"/>
  </pivotCaches>
</workbook>
</file>

<file path=xl/calcChain.xml><?xml version="1.0" encoding="utf-8"?>
<calcChain xmlns="http://schemas.openxmlformats.org/spreadsheetml/2006/main">
  <c r="K24" i="1"/>
  <c r="K5" i="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"/>
  <c r="K3"/>
  <c r="K42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N3"/>
  <c r="M3"/>
  <c r="M2"/>
  <c r="N24" i="4"/>
  <c r="O24" s="1"/>
  <c r="M24"/>
  <c r="M19"/>
  <c r="O23" i="5"/>
  <c r="N23"/>
  <c r="M23"/>
  <c r="O22"/>
  <c r="N22"/>
  <c r="M22"/>
  <c r="N21"/>
  <c r="O21" s="1"/>
  <c r="M21"/>
  <c r="N20"/>
  <c r="M20"/>
  <c r="O20" s="1"/>
  <c r="O19"/>
  <c r="N19"/>
  <c r="M19"/>
  <c r="O18"/>
  <c r="N18"/>
  <c r="M18"/>
  <c r="N17"/>
  <c r="O17" s="1"/>
  <c r="M17"/>
  <c r="N16"/>
  <c r="M16"/>
  <c r="O16" s="1"/>
  <c r="O15"/>
  <c r="N15"/>
  <c r="M15"/>
  <c r="O14"/>
  <c r="N14"/>
  <c r="M14"/>
  <c r="N13"/>
  <c r="O13" s="1"/>
  <c r="M13"/>
  <c r="N12"/>
  <c r="M12"/>
  <c r="O12" s="1"/>
  <c r="O11"/>
  <c r="N11"/>
  <c r="M11"/>
  <c r="O10"/>
  <c r="N10"/>
  <c r="M10"/>
  <c r="N9"/>
  <c r="O9" s="1"/>
  <c r="M9"/>
  <c r="N8"/>
  <c r="M8"/>
  <c r="O8" s="1"/>
  <c r="O7"/>
  <c r="N7"/>
  <c r="M7"/>
  <c r="O6"/>
  <c r="N6"/>
  <c r="M6"/>
  <c r="N5"/>
  <c r="O5" s="1"/>
  <c r="M5"/>
  <c r="N4"/>
  <c r="M4"/>
  <c r="O4" s="1"/>
  <c r="O3"/>
  <c r="O2"/>
  <c r="N2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2"/>
  <c r="H3" i="4"/>
  <c r="H2"/>
  <c r="H4"/>
  <c r="H5"/>
  <c r="H6"/>
  <c r="K6" s="1"/>
  <c r="H7"/>
  <c r="H8"/>
  <c r="H9"/>
  <c r="H10"/>
  <c r="K10" s="1"/>
  <c r="H11"/>
  <c r="H12"/>
  <c r="H13"/>
  <c r="H14"/>
  <c r="K14" s="1"/>
  <c r="H15"/>
  <c r="H16"/>
  <c r="H17"/>
  <c r="H18"/>
  <c r="K18" s="1"/>
  <c r="H19"/>
  <c r="H20"/>
  <c r="H21"/>
  <c r="H22"/>
  <c r="K22" s="1"/>
  <c r="H23"/>
  <c r="K25"/>
  <c r="H25"/>
  <c r="K24"/>
  <c r="O23"/>
  <c r="N23"/>
  <c r="M23"/>
  <c r="K23"/>
  <c r="N22"/>
  <c r="M22"/>
  <c r="N21"/>
  <c r="M21"/>
  <c r="K21"/>
  <c r="N20"/>
  <c r="M20"/>
  <c r="K20"/>
  <c r="N19"/>
  <c r="O19"/>
  <c r="K19"/>
  <c r="N18"/>
  <c r="M18"/>
  <c r="O18" s="1"/>
  <c r="N17"/>
  <c r="M17"/>
  <c r="K17"/>
  <c r="N16"/>
  <c r="M16"/>
  <c r="K16"/>
  <c r="N15"/>
  <c r="M15"/>
  <c r="K15"/>
  <c r="N14"/>
  <c r="M14"/>
  <c r="O14" s="1"/>
  <c r="N13"/>
  <c r="M13"/>
  <c r="K13"/>
  <c r="N12"/>
  <c r="M12"/>
  <c r="K12"/>
  <c r="N11"/>
  <c r="M11"/>
  <c r="K11"/>
  <c r="N10"/>
  <c r="O10" s="1"/>
  <c r="M10"/>
  <c r="N9"/>
  <c r="M9"/>
  <c r="K9"/>
  <c r="N8"/>
  <c r="O8" s="1"/>
  <c r="M8"/>
  <c r="K8"/>
  <c r="N7"/>
  <c r="M7"/>
  <c r="K7"/>
  <c r="N6"/>
  <c r="M6"/>
  <c r="O6" s="1"/>
  <c r="N5"/>
  <c r="M5"/>
  <c r="K5"/>
  <c r="N4"/>
  <c r="M4"/>
  <c r="K4"/>
  <c r="N3"/>
  <c r="M3"/>
  <c r="O3" s="1"/>
  <c r="K3"/>
  <c r="N2"/>
  <c r="M2"/>
  <c r="N3" i="2"/>
  <c r="O3" s="1"/>
  <c r="N4"/>
  <c r="N5"/>
  <c r="N6"/>
  <c r="O6" s="1"/>
  <c r="N7"/>
  <c r="O7" s="1"/>
  <c r="N8"/>
  <c r="N9"/>
  <c r="N10"/>
  <c r="O10" s="1"/>
  <c r="N11"/>
  <c r="O11" s="1"/>
  <c r="N12"/>
  <c r="N13"/>
  <c r="N14"/>
  <c r="O14" s="1"/>
  <c r="N15"/>
  <c r="O15" s="1"/>
  <c r="N16"/>
  <c r="N17"/>
  <c r="N18"/>
  <c r="O18" s="1"/>
  <c r="N19"/>
  <c r="O19" s="1"/>
  <c r="N20"/>
  <c r="N21"/>
  <c r="N22"/>
  <c r="O22" s="1"/>
  <c r="N23"/>
  <c r="O23" s="1"/>
  <c r="N2"/>
  <c r="M3"/>
  <c r="M4"/>
  <c r="O4" s="1"/>
  <c r="M5"/>
  <c r="O5" s="1"/>
  <c r="M6"/>
  <c r="M7"/>
  <c r="M8"/>
  <c r="O8" s="1"/>
  <c r="M9"/>
  <c r="O9" s="1"/>
  <c r="M10"/>
  <c r="M11"/>
  <c r="M12"/>
  <c r="O12" s="1"/>
  <c r="M13"/>
  <c r="O13" s="1"/>
  <c r="M14"/>
  <c r="M15"/>
  <c r="M16"/>
  <c r="O16" s="1"/>
  <c r="M17"/>
  <c r="O17" s="1"/>
  <c r="M18"/>
  <c r="M19"/>
  <c r="M20"/>
  <c r="O20" s="1"/>
  <c r="M21"/>
  <c r="O21" s="1"/>
  <c r="M22"/>
  <c r="M23"/>
  <c r="M2"/>
  <c r="O2" s="1"/>
  <c r="K24"/>
  <c r="K7"/>
  <c r="K11"/>
  <c r="K15"/>
  <c r="K19"/>
  <c r="K23"/>
  <c r="K3"/>
  <c r="K3" i="1"/>
  <c r="H2"/>
  <c r="H4" i="2"/>
  <c r="K4" s="1"/>
  <c r="H5"/>
  <c r="K5" s="1"/>
  <c r="H6"/>
  <c r="K6" s="1"/>
  <c r="H7"/>
  <c r="H8"/>
  <c r="K8" s="1"/>
  <c r="H9"/>
  <c r="K9" s="1"/>
  <c r="H10"/>
  <c r="K10" s="1"/>
  <c r="H11"/>
  <c r="H12"/>
  <c r="K12" s="1"/>
  <c r="H13"/>
  <c r="K13" s="1"/>
  <c r="H14"/>
  <c r="K14" s="1"/>
  <c r="H15"/>
  <c r="H16"/>
  <c r="K16" s="1"/>
  <c r="H17"/>
  <c r="K17" s="1"/>
  <c r="H18"/>
  <c r="K18" s="1"/>
  <c r="H19"/>
  <c r="H20"/>
  <c r="K20" s="1"/>
  <c r="H21"/>
  <c r="K21" s="1"/>
  <c r="H22"/>
  <c r="K22" s="1"/>
  <c r="H23"/>
  <c r="H2"/>
  <c r="N3" i="1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N2"/>
  <c r="M2"/>
  <c r="H4"/>
  <c r="K4" s="1"/>
  <c r="H5"/>
  <c r="K5" s="1"/>
  <c r="H6"/>
  <c r="K6" s="1"/>
  <c r="H7"/>
  <c r="K7" s="1"/>
  <c r="H8"/>
  <c r="K8" s="1"/>
  <c r="H9"/>
  <c r="K9" s="1"/>
  <c r="H10"/>
  <c r="K10" s="1"/>
  <c r="H11"/>
  <c r="K11" s="1"/>
  <c r="H12"/>
  <c r="K12" s="1"/>
  <c r="H13"/>
  <c r="K13" s="1"/>
  <c r="H14"/>
  <c r="K14" s="1"/>
  <c r="H15"/>
  <c r="K15" s="1"/>
  <c r="H16"/>
  <c r="K16" s="1"/>
  <c r="H17"/>
  <c r="K17" s="1"/>
  <c r="H18"/>
  <c r="K18" s="1"/>
  <c r="H19"/>
  <c r="K19" s="1"/>
  <c r="H20"/>
  <c r="K20" s="1"/>
  <c r="H21"/>
  <c r="K21" s="1"/>
  <c r="H22"/>
  <c r="K22" s="1"/>
  <c r="H23"/>
  <c r="K23" s="1"/>
  <c r="O22" i="4" l="1"/>
  <c r="O21"/>
  <c r="O20"/>
  <c r="O17"/>
  <c r="O16"/>
  <c r="O15"/>
  <c r="O13"/>
  <c r="O12"/>
  <c r="O11"/>
  <c r="O9"/>
  <c r="O7"/>
  <c r="O5"/>
  <c r="O4"/>
  <c r="O2"/>
</calcChain>
</file>

<file path=xl/sharedStrings.xml><?xml version="1.0" encoding="utf-8"?>
<sst xmlns="http://schemas.openxmlformats.org/spreadsheetml/2006/main" count="481" uniqueCount="148">
  <si>
    <t>#hg38.refGene.name</t>
  </si>
  <si>
    <t>NM_002541</t>
  </si>
  <si>
    <t>chr7</t>
  </si>
  <si>
    <t>+</t>
  </si>
  <si>
    <t>cdsStart</t>
  </si>
  <si>
    <t>cdsEnd</t>
  </si>
  <si>
    <t>exonCount</t>
  </si>
  <si>
    <t>exonStarts</t>
  </si>
  <si>
    <t>exonEnds</t>
  </si>
  <si>
    <t>txEnd</t>
  </si>
  <si>
    <t>txStart</t>
  </si>
  <si>
    <t>strand</t>
  </si>
  <si>
    <t>chrom</t>
  </si>
  <si>
    <t>Exon</t>
  </si>
  <si>
    <t>Exon 1</t>
  </si>
  <si>
    <t>Exon 2</t>
  </si>
  <si>
    <t>Exon 3</t>
  </si>
  <si>
    <t>Exon 4</t>
  </si>
  <si>
    <t>Exon 5</t>
  </si>
  <si>
    <t>Exon 6</t>
  </si>
  <si>
    <t>Exon 7</t>
  </si>
  <si>
    <t>Exon 8</t>
  </si>
  <si>
    <t>Exon 9</t>
  </si>
  <si>
    <t>Exon 10</t>
  </si>
  <si>
    <t>Exon 11</t>
  </si>
  <si>
    <t>Exon 12</t>
  </si>
  <si>
    <t>Exon 13</t>
  </si>
  <si>
    <t>Exon 14</t>
  </si>
  <si>
    <t>Exon 15</t>
  </si>
  <si>
    <t>Exon 16</t>
  </si>
  <si>
    <t>Exon 17</t>
  </si>
  <si>
    <t>Exon 18</t>
  </si>
  <si>
    <t>Exon 19</t>
  </si>
  <si>
    <t>Exon 20</t>
  </si>
  <si>
    <t>Exon 21</t>
  </si>
  <si>
    <t>Exon 22</t>
  </si>
  <si>
    <t>Exon 23</t>
  </si>
  <si>
    <t>Названия строк</t>
  </si>
  <si>
    <t>Общий итог</t>
  </si>
  <si>
    <t>Сумма по полю exonStarts</t>
  </si>
  <si>
    <t>Значения</t>
  </si>
  <si>
    <t>Сумма по полю exonEnds</t>
  </si>
  <si>
    <t>Длина</t>
  </si>
  <si>
    <t xml:space="preserve">Интроны </t>
  </si>
  <si>
    <t>Интрон 1</t>
  </si>
  <si>
    <t>Интрон 2</t>
  </si>
  <si>
    <t>Интрон 3</t>
  </si>
  <si>
    <t>Интрон 4</t>
  </si>
  <si>
    <t>Интрон 5</t>
  </si>
  <si>
    <t>Интрон 6</t>
  </si>
  <si>
    <t>Интрон 7</t>
  </si>
  <si>
    <t>Интрон 8</t>
  </si>
  <si>
    <t>Интрон 9</t>
  </si>
  <si>
    <t>Интрон 10</t>
  </si>
  <si>
    <t>Интрон 11</t>
  </si>
  <si>
    <t>Интрон 12</t>
  </si>
  <si>
    <t>Интрон 13</t>
  </si>
  <si>
    <t>Интрон 14</t>
  </si>
  <si>
    <t>Интрон 15</t>
  </si>
  <si>
    <t>Интрон 16</t>
  </si>
  <si>
    <t>Интрон 17</t>
  </si>
  <si>
    <t>Интрон 18</t>
  </si>
  <si>
    <t>Интрон 19</t>
  </si>
  <si>
    <t>Интрон 20</t>
  </si>
  <si>
    <t>Интрон 21</t>
  </si>
  <si>
    <t>Интрон 22</t>
  </si>
  <si>
    <t>Интрон 23</t>
  </si>
  <si>
    <t>Экзоны</t>
  </si>
  <si>
    <t>Экзон 1</t>
  </si>
  <si>
    <t>Экзон 2</t>
  </si>
  <si>
    <t>Экзон 3</t>
  </si>
  <si>
    <t>Экзон 4</t>
  </si>
  <si>
    <t>Экзон 5</t>
  </si>
  <si>
    <t>Экзон 6</t>
  </si>
  <si>
    <t>Экзон 7</t>
  </si>
  <si>
    <t>Экзон 8</t>
  </si>
  <si>
    <t>Экзон 9</t>
  </si>
  <si>
    <t>Экзон 10</t>
  </si>
  <si>
    <t>Экзон 11</t>
  </si>
  <si>
    <t>Экзон 12</t>
  </si>
  <si>
    <t>Экзон 13</t>
  </si>
  <si>
    <t>Экзон 14</t>
  </si>
  <si>
    <t>Экзон 15</t>
  </si>
  <si>
    <t>Экзон 16</t>
  </si>
  <si>
    <t>Экзон 17</t>
  </si>
  <si>
    <t>Экзон 18</t>
  </si>
  <si>
    <t>Экзон 19</t>
  </si>
  <si>
    <t>Экзон 20</t>
  </si>
  <si>
    <t>Экзон 21</t>
  </si>
  <si>
    <t>Экзон 22</t>
  </si>
  <si>
    <t>Экзон 23</t>
  </si>
  <si>
    <t>Конец</t>
  </si>
  <si>
    <t xml:space="preserve">Начало </t>
  </si>
  <si>
    <t>Начало</t>
  </si>
  <si>
    <t>Рамка</t>
  </si>
  <si>
    <t>#name</t>
  </si>
  <si>
    <t>g15227.t2</t>
  </si>
  <si>
    <t>g15227.t3</t>
  </si>
  <si>
    <t>g15227.t1</t>
  </si>
  <si>
    <t>Тип экзона</t>
  </si>
  <si>
    <t>Остаток от деления кодирующей части на 3</t>
  </si>
  <si>
    <t>Частично кодирующий</t>
  </si>
  <si>
    <t>Кодирующий</t>
  </si>
  <si>
    <t>Некодирующий</t>
  </si>
  <si>
    <t>-</t>
  </si>
  <si>
    <t>250 (223)</t>
  </si>
  <si>
    <t>476 (122)</t>
  </si>
  <si>
    <t>Интроны</t>
  </si>
  <si>
    <t>chr 7</t>
  </si>
  <si>
    <t>Экзон 24</t>
  </si>
  <si>
    <t>frames</t>
  </si>
  <si>
    <t xml:space="preserve">Длина </t>
  </si>
  <si>
    <t>Экзон</t>
  </si>
  <si>
    <t>Экзон 25</t>
  </si>
  <si>
    <t>Экзон 26</t>
  </si>
  <si>
    <t>Экзон 27</t>
  </si>
  <si>
    <t>Экзон 28</t>
  </si>
  <si>
    <t>Экзон 29</t>
  </si>
  <si>
    <t>Экзон 30</t>
  </si>
  <si>
    <t>Экзон 31</t>
  </si>
  <si>
    <t>Экзон 32</t>
  </si>
  <si>
    <t>Экзон 33</t>
  </si>
  <si>
    <t>Экзон 34</t>
  </si>
  <si>
    <t>Экзон 35</t>
  </si>
  <si>
    <t>Экзон 36</t>
  </si>
  <si>
    <t>Экзон 37</t>
  </si>
  <si>
    <t>Экзон 38</t>
  </si>
  <si>
    <t>Экзон 39</t>
  </si>
  <si>
    <t>Экзон 40</t>
  </si>
  <si>
    <t>Экзон 41</t>
  </si>
  <si>
    <t>Интрон 24</t>
  </si>
  <si>
    <t>Интрон 25</t>
  </si>
  <si>
    <t>Интрон 26</t>
  </si>
  <si>
    <t>Интрон 27</t>
  </si>
  <si>
    <t>Интрон 28</t>
  </si>
  <si>
    <t>Интрон 29</t>
  </si>
  <si>
    <t>Интрон 30</t>
  </si>
  <si>
    <t>Интрон 31</t>
  </si>
  <si>
    <t>Интрон 32</t>
  </si>
  <si>
    <t>Интрон 33</t>
  </si>
  <si>
    <t>Интрон 34</t>
  </si>
  <si>
    <t>Интрон 35</t>
  </si>
  <si>
    <t>Интрон 36</t>
  </si>
  <si>
    <t>Интрон 37</t>
  </si>
  <si>
    <t>Интрон 38</t>
  </si>
  <si>
    <t>Интрон 39</t>
  </si>
  <si>
    <t>Интрон 40</t>
  </si>
  <si>
    <t>352 (137)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</si>
</sst>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8" fillId="34" borderId="16" xfId="0" applyFont="1" applyFill="1" applyBorder="1" applyAlignment="1">
      <alignment horizontal="center"/>
    </xf>
    <xf numFmtId="0" fontId="18" fillId="34" borderId="19" xfId="0" applyFont="1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18" fillId="34" borderId="17" xfId="0" applyFont="1" applyFill="1" applyBorder="1" applyAlignment="1">
      <alignment horizontal="center"/>
    </xf>
    <xf numFmtId="0" fontId="18" fillId="34" borderId="20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0" fillId="40" borderId="19" xfId="0" applyFill="1" applyBorder="1" applyAlignment="1">
      <alignment horizontal="center"/>
    </xf>
    <xf numFmtId="0" fontId="0" fillId="40" borderId="16" xfId="0" applyFill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0" fillId="40" borderId="17" xfId="0" applyFill="1" applyBorder="1" applyAlignment="1">
      <alignment horizontal="center"/>
    </xf>
    <xf numFmtId="0" fontId="0" fillId="40" borderId="20" xfId="0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13" fillId="35" borderId="15" xfId="0" applyFont="1" applyFill="1" applyBorder="1" applyAlignment="1">
      <alignment horizontal="center" vertical="center" wrapText="1"/>
    </xf>
    <xf numFmtId="0" fontId="13" fillId="35" borderId="18" xfId="0" applyFont="1" applyFill="1" applyBorder="1" applyAlignment="1">
      <alignment horizontal="center" vertical="center" wrapText="1"/>
    </xf>
    <xf numFmtId="0" fontId="13" fillId="36" borderId="18" xfId="0" applyFont="1" applyFill="1" applyBorder="1" applyAlignment="1">
      <alignment horizontal="center" vertical="center" wrapText="1"/>
    </xf>
    <xf numFmtId="0" fontId="13" fillId="36" borderId="14" xfId="0" applyFont="1" applyFill="1" applyBorder="1" applyAlignment="1">
      <alignment horizontal="center" vertical="center" wrapText="1"/>
    </xf>
    <xf numFmtId="0" fontId="13" fillId="36" borderId="25" xfId="0" applyFont="1" applyFill="1" applyBorder="1" applyAlignment="1">
      <alignment horizontal="center" vertical="center" wrapText="1"/>
    </xf>
    <xf numFmtId="0" fontId="0" fillId="37" borderId="22" xfId="0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0" fontId="13" fillId="35" borderId="14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/>
    </xf>
    <xf numFmtId="0" fontId="13" fillId="35" borderId="25" xfId="0" applyFont="1" applyFill="1" applyBorder="1" applyAlignment="1">
      <alignment horizontal="center" vertical="center" wrapText="1"/>
    </xf>
    <xf numFmtId="0" fontId="18" fillId="34" borderId="22" xfId="0" applyFont="1" applyFill="1" applyBorder="1" applyAlignment="1">
      <alignment horizontal="center"/>
    </xf>
    <xf numFmtId="0" fontId="18" fillId="34" borderId="26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3" fillId="41" borderId="15" xfId="0" applyFont="1" applyFill="1" applyBorder="1" applyAlignment="1">
      <alignment horizontal="center" vertical="center"/>
    </xf>
    <xf numFmtId="0" fontId="13" fillId="41" borderId="18" xfId="0" applyFont="1" applyFill="1" applyBorder="1" applyAlignment="1">
      <alignment horizontal="center" vertical="center"/>
    </xf>
    <xf numFmtId="0" fontId="13" fillId="41" borderId="14" xfId="0" applyFont="1" applyFill="1" applyBorder="1" applyAlignment="1">
      <alignment horizontal="center" vertical="center"/>
    </xf>
    <xf numFmtId="0" fontId="13" fillId="41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9" borderId="11" xfId="0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39" borderId="16" xfId="0" applyFill="1" applyBorder="1" applyAlignment="1">
      <alignment horizontal="center"/>
    </xf>
    <xf numFmtId="0" fontId="0" fillId="39" borderId="17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/>
    <xf numFmtId="0" fontId="0" fillId="39" borderId="19" xfId="0" applyFill="1" applyBorder="1" applyAlignment="1">
      <alignment horizontal="center"/>
    </xf>
    <xf numFmtId="0" fontId="0" fillId="39" borderId="2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/>
    <xf numFmtId="0" fontId="13" fillId="38" borderId="15" xfId="0" applyFont="1" applyFill="1" applyBorder="1" applyAlignment="1">
      <alignment horizontal="center" vertical="center"/>
    </xf>
    <xf numFmtId="0" fontId="13" fillId="38" borderId="18" xfId="0" applyFont="1" applyFill="1" applyBorder="1" applyAlignment="1">
      <alignment horizontal="center" vertical="center"/>
    </xf>
    <xf numFmtId="0" fontId="13" fillId="38" borderId="14" xfId="0" applyFont="1" applyFill="1" applyBorder="1" applyAlignment="1">
      <alignment horizontal="center" vertical="center"/>
    </xf>
    <xf numFmtId="0" fontId="13" fillId="38" borderId="25" xfId="0" applyFont="1" applyFill="1" applyBorder="1" applyAlignment="1">
      <alignment horizontal="center" vertical="center"/>
    </xf>
    <xf numFmtId="0" fontId="0" fillId="40" borderId="23" xfId="0" applyFill="1" applyBorder="1" applyAlignment="1">
      <alignment horizontal="center" vertical="center"/>
    </xf>
    <xf numFmtId="0" fontId="0" fillId="40" borderId="24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40" borderId="16" xfId="0" applyFill="1" applyBorder="1" applyAlignment="1">
      <alignment horizontal="center" vertical="center"/>
    </xf>
    <xf numFmtId="0" fontId="0" fillId="40" borderId="11" xfId="0" applyFill="1" applyBorder="1" applyAlignment="1">
      <alignment horizontal="center" vertical="center"/>
    </xf>
    <xf numFmtId="0" fontId="0" fillId="39" borderId="22" xfId="0" applyFill="1" applyBorder="1" applyAlignment="1">
      <alignment horizontal="center" vertical="center"/>
    </xf>
    <xf numFmtId="0" fontId="0" fillId="39" borderId="19" xfId="0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0" fillId="40" borderId="19" xfId="0" applyFill="1" applyBorder="1" applyAlignment="1">
      <alignment horizontal="center" vertical="center"/>
    </xf>
    <xf numFmtId="0" fontId="0" fillId="39" borderId="26" xfId="0" applyFill="1" applyBorder="1" applyAlignment="1">
      <alignment horizontal="center" vertical="center"/>
    </xf>
    <xf numFmtId="0" fontId="0" fillId="39" borderId="20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40" borderId="17" xfId="0" applyFill="1" applyBorder="1" applyAlignment="1">
      <alignment horizontal="center" vertical="center"/>
    </xf>
    <xf numFmtId="0" fontId="0" fillId="40" borderId="20" xfId="0" applyFill="1" applyBorder="1" applyAlignment="1">
      <alignment horizontal="center" vertical="center"/>
    </xf>
    <xf numFmtId="0" fontId="0" fillId="40" borderId="12" xfId="0" applyFill="1" applyBorder="1" applyAlignment="1">
      <alignment horizontal="center" vertical="center"/>
    </xf>
    <xf numFmtId="0" fontId="0" fillId="39" borderId="17" xfId="0" applyFill="1" applyBorder="1" applyAlignment="1">
      <alignment horizontal="center" vertical="center"/>
    </xf>
    <xf numFmtId="0" fontId="0" fillId="40" borderId="0" xfId="0" applyFill="1" applyBorder="1" applyAlignment="1">
      <alignment horizontal="center" vertical="center"/>
    </xf>
    <xf numFmtId="0" fontId="0" fillId="39" borderId="16" xfId="0" applyFill="1" applyBorder="1" applyAlignment="1">
      <alignment horizontal="center" vertical="center"/>
    </xf>
    <xf numFmtId="0" fontId="13" fillId="41" borderId="13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40" borderId="16" xfId="0" applyNumberFormat="1" applyFill="1" applyBorder="1" applyAlignment="1">
      <alignment horizontal="center"/>
    </xf>
    <xf numFmtId="0" fontId="0" fillId="40" borderId="17" xfId="0" applyNumberFormat="1" applyFill="1" applyBorder="1" applyAlignment="1">
      <alignment horizontal="center"/>
    </xf>
    <xf numFmtId="0" fontId="13" fillId="41" borderId="18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33" borderId="0" xfId="0" applyFont="1" applyFill="1" applyAlignment="1">
      <alignment horizontal="center" vertic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colors>
    <mruColors>
      <color rgb="FFFEA94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см" refreshedDate="42365.834745717591" createdVersion="3" refreshedVersion="3" minRefreshableVersion="3" recordCount="23">
  <cacheSource type="worksheet">
    <worksheetSource ref="E1:I24" sheet="RefSeq"/>
  </cacheSource>
  <cacheFields count="4">
    <cacheField name="Exon" numFmtId="0">
      <sharedItems count="23">
        <s v="Exon 1"/>
        <s v="Exon 2"/>
        <s v="Exon 3"/>
        <s v="Exon 4"/>
        <s v="Exon 5"/>
        <s v="Exon 6"/>
        <s v="Exon 7"/>
        <s v="Exon 8"/>
        <s v="Exon 9"/>
        <s v="Exon 10"/>
        <s v="Exon 11"/>
        <s v="Exon 12"/>
        <s v="Exon 13"/>
        <s v="Exon 14"/>
        <s v="Exon 15"/>
        <s v="Exon 16"/>
        <s v="Exon 17"/>
        <s v="Exon 18"/>
        <s v="Exon 19"/>
        <s v="Exon 20"/>
        <s v="Exon 21"/>
        <s v="Exon 22"/>
        <s v="Exon 23"/>
      </sharedItems>
    </cacheField>
    <cacheField name="exonStarts" numFmtId="0">
      <sharedItems containsSemiMixedTypes="0" containsString="0" containsNumber="1" containsInteger="1" minValue="44606521" maxValue="44707878" count="23">
        <n v="44606521"/>
        <n v="44624316"/>
        <n v="44645326"/>
        <n v="44647656"/>
        <n v="44666735"/>
        <n v="44673786"/>
        <n v="44674410"/>
        <n v="44675177"/>
        <n v="44675969"/>
        <n v="44681719"/>
        <n v="44693824"/>
        <n v="44694423"/>
        <n v="44696024"/>
        <n v="44696428"/>
        <n v="44696913"/>
        <n v="44697369"/>
        <n v="44697603"/>
        <n v="44698191"/>
        <n v="44700140"/>
        <n v="44701542"/>
        <n v="44707224"/>
        <n v="44707581"/>
        <n v="44707878"/>
      </sharedItems>
    </cacheField>
    <cacheField name="exonEnds" numFmtId="0">
      <sharedItems containsSemiMixedTypes="0" containsString="0" containsNumber="1" containsInteger="1" minValue="44606653" maxValue="44709070"/>
    </cacheField>
    <cacheField name="exonFrames" numFmtId="0">
      <sharedItems containsSemiMixedTypes="0" containsString="0" containsNumber="1" containsInteger="1" minValue="-1" maxValue="2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">
  <r>
    <x v="0"/>
    <x v="0"/>
    <n v="44606653"/>
    <n v="-1"/>
  </r>
  <r>
    <x v="1"/>
    <x v="1"/>
    <n v="44624565"/>
    <n v="0"/>
  </r>
  <r>
    <x v="2"/>
    <x v="2"/>
    <n v="44645518"/>
    <n v="0"/>
  </r>
  <r>
    <x v="3"/>
    <x v="3"/>
    <n v="44647759"/>
    <n v="0"/>
  </r>
  <r>
    <x v="4"/>
    <x v="4"/>
    <n v="44666851"/>
    <n v="1"/>
  </r>
  <r>
    <x v="5"/>
    <x v="5"/>
    <n v="44673941"/>
    <n v="0"/>
  </r>
  <r>
    <x v="6"/>
    <x v="6"/>
    <n v="44674557"/>
    <n v="2"/>
  </r>
  <r>
    <x v="7"/>
    <x v="7"/>
    <n v="44675268"/>
    <n v="2"/>
  </r>
  <r>
    <x v="8"/>
    <x v="8"/>
    <n v="44676149"/>
    <n v="0"/>
  </r>
  <r>
    <x v="9"/>
    <x v="9"/>
    <n v="44681848"/>
    <n v="0"/>
  </r>
  <r>
    <x v="10"/>
    <x v="10"/>
    <n v="44694004"/>
    <n v="0"/>
  </r>
  <r>
    <x v="11"/>
    <x v="11"/>
    <n v="44694576"/>
    <n v="0"/>
  </r>
  <r>
    <x v="12"/>
    <x v="12"/>
    <n v="44696127"/>
    <n v="0"/>
  </r>
  <r>
    <x v="13"/>
    <x v="13"/>
    <n v="44696557"/>
    <n v="1"/>
  </r>
  <r>
    <x v="14"/>
    <x v="14"/>
    <n v="44697064"/>
    <n v="1"/>
  </r>
  <r>
    <x v="15"/>
    <x v="15"/>
    <n v="44697497"/>
    <n v="2"/>
  </r>
  <r>
    <x v="16"/>
    <x v="16"/>
    <n v="44697782"/>
    <n v="1"/>
  </r>
  <r>
    <x v="17"/>
    <x v="17"/>
    <n v="44698263"/>
    <n v="0"/>
  </r>
  <r>
    <x v="18"/>
    <x v="18"/>
    <n v="44700269"/>
    <n v="0"/>
  </r>
  <r>
    <x v="19"/>
    <x v="19"/>
    <n v="44701615"/>
    <n v="0"/>
  </r>
  <r>
    <x v="20"/>
    <x v="20"/>
    <n v="44707388"/>
    <n v="1"/>
  </r>
  <r>
    <x v="21"/>
    <x v="21"/>
    <n v="44707736"/>
    <n v="0"/>
  </r>
  <r>
    <x v="22"/>
    <x v="22"/>
    <n v="44709070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2" cacheId="8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>
  <location ref="A3:C28" firstHeaderRow="1" firstDataRow="2" firstDataCol="1"/>
  <pivotFields count="4">
    <pivotField axis="axisRow" showAll="0">
      <items count="24">
        <item x="0"/>
        <item x="9"/>
        <item x="10"/>
        <item x="11"/>
        <item x="12"/>
        <item x="13"/>
        <item x="14"/>
        <item x="15"/>
        <item x="16"/>
        <item x="17"/>
        <item x="18"/>
        <item x="1"/>
        <item x="19"/>
        <item x="20"/>
        <item x="21"/>
        <item x="22"/>
        <item x="2"/>
        <item x="3"/>
        <item x="4"/>
        <item x="5"/>
        <item x="6"/>
        <item x="7"/>
        <item x="8"/>
        <item t="default"/>
      </items>
    </pivotField>
    <pivotField dataField="1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dataField="1" showAll="0"/>
    <pivotField showAll="0"/>
  </pivotFields>
  <rowFields count="1">
    <field x="0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-2"/>
  </colFields>
  <colItems count="2">
    <i>
      <x/>
    </i>
    <i i="1">
      <x v="1"/>
    </i>
  </colItems>
  <dataFields count="2">
    <dataField name="Сумма по полю exonEnds" fld="2" baseField="0" baseItem="0"/>
    <dataField name="Сумма по полю exonStarts" fld="1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8"/>
  <sheetViews>
    <sheetView workbookViewId="0">
      <selection activeCell="G9" sqref="G9"/>
    </sheetView>
  </sheetViews>
  <sheetFormatPr defaultRowHeight="15"/>
  <cols>
    <col min="1" max="1" width="17.28515625" bestFit="1" customWidth="1"/>
    <col min="2" max="2" width="24.85546875" bestFit="1" customWidth="1"/>
    <col min="3" max="3" width="25.85546875" bestFit="1" customWidth="1"/>
    <col min="4" max="4" width="27.28515625" bestFit="1" customWidth="1"/>
    <col min="5" max="24" width="9" bestFit="1" customWidth="1"/>
    <col min="25" max="25" width="27.28515625" bestFit="1" customWidth="1"/>
    <col min="26" max="47" width="9" bestFit="1" customWidth="1"/>
    <col min="48" max="48" width="29.7109375" bestFit="1" customWidth="1"/>
    <col min="49" max="49" width="32" bestFit="1" customWidth="1"/>
  </cols>
  <sheetData>
    <row r="3" spans="1:8">
      <c r="B3" s="1" t="s">
        <v>40</v>
      </c>
    </row>
    <row r="4" spans="1:8">
      <c r="A4" s="1" t="s">
        <v>37</v>
      </c>
      <c r="B4" t="s">
        <v>41</v>
      </c>
      <c r="C4" t="s">
        <v>39</v>
      </c>
      <c r="F4" t="s">
        <v>13</v>
      </c>
      <c r="G4" t="s">
        <v>7</v>
      </c>
      <c r="H4" t="s">
        <v>8</v>
      </c>
    </row>
    <row r="5" spans="1:8">
      <c r="A5" s="2" t="s">
        <v>14</v>
      </c>
      <c r="B5" s="3">
        <v>44606653</v>
      </c>
      <c r="C5" s="3">
        <v>44606521</v>
      </c>
      <c r="F5" t="s">
        <v>14</v>
      </c>
      <c r="G5">
        <v>44606521</v>
      </c>
      <c r="H5">
        <v>44606653</v>
      </c>
    </row>
    <row r="6" spans="1:8">
      <c r="A6" s="2" t="s">
        <v>23</v>
      </c>
      <c r="B6" s="3">
        <v>44681848</v>
      </c>
      <c r="C6" s="3">
        <v>44681719</v>
      </c>
      <c r="F6" t="s">
        <v>15</v>
      </c>
      <c r="G6">
        <v>44624316</v>
      </c>
      <c r="H6">
        <v>44624565</v>
      </c>
    </row>
    <row r="7" spans="1:8">
      <c r="A7" s="2" t="s">
        <v>24</v>
      </c>
      <c r="B7" s="3">
        <v>44694004</v>
      </c>
      <c r="C7" s="3">
        <v>44693824</v>
      </c>
      <c r="F7" t="s">
        <v>16</v>
      </c>
      <c r="G7">
        <v>44645326</v>
      </c>
      <c r="H7">
        <v>44645518</v>
      </c>
    </row>
    <row r="8" spans="1:8">
      <c r="A8" s="2" t="s">
        <v>25</v>
      </c>
      <c r="B8" s="3">
        <v>44694576</v>
      </c>
      <c r="C8" s="3">
        <v>44694423</v>
      </c>
      <c r="F8" t="s">
        <v>17</v>
      </c>
      <c r="G8">
        <v>44647656</v>
      </c>
      <c r="H8">
        <v>44647759</v>
      </c>
    </row>
    <row r="9" spans="1:8">
      <c r="A9" s="2" t="s">
        <v>26</v>
      </c>
      <c r="B9" s="3">
        <v>44696127</v>
      </c>
      <c r="C9" s="3">
        <v>44696024</v>
      </c>
      <c r="F9" t="s">
        <v>18</v>
      </c>
      <c r="G9">
        <v>44666735</v>
      </c>
      <c r="H9">
        <v>44666851</v>
      </c>
    </row>
    <row r="10" spans="1:8">
      <c r="A10" s="2" t="s">
        <v>27</v>
      </c>
      <c r="B10" s="3">
        <v>44696557</v>
      </c>
      <c r="C10" s="3">
        <v>44696428</v>
      </c>
      <c r="F10" t="s">
        <v>19</v>
      </c>
      <c r="G10">
        <v>44673786</v>
      </c>
      <c r="H10">
        <v>44673941</v>
      </c>
    </row>
    <row r="11" spans="1:8">
      <c r="A11" s="2" t="s">
        <v>28</v>
      </c>
      <c r="B11" s="3">
        <v>44697064</v>
      </c>
      <c r="C11" s="3">
        <v>44696913</v>
      </c>
      <c r="F11" t="s">
        <v>20</v>
      </c>
      <c r="G11">
        <v>44674410</v>
      </c>
      <c r="H11">
        <v>44674557</v>
      </c>
    </row>
    <row r="12" spans="1:8">
      <c r="A12" s="2" t="s">
        <v>29</v>
      </c>
      <c r="B12" s="3">
        <v>44697497</v>
      </c>
      <c r="C12" s="3">
        <v>44697369</v>
      </c>
      <c r="F12" t="s">
        <v>21</v>
      </c>
      <c r="G12">
        <v>44675177</v>
      </c>
      <c r="H12">
        <v>44675268</v>
      </c>
    </row>
    <row r="13" spans="1:8">
      <c r="A13" s="2" t="s">
        <v>30</v>
      </c>
      <c r="B13" s="3">
        <v>44697782</v>
      </c>
      <c r="C13" s="3">
        <v>44697603</v>
      </c>
      <c r="F13" t="s">
        <v>22</v>
      </c>
      <c r="G13">
        <v>44675969</v>
      </c>
      <c r="H13">
        <v>44676149</v>
      </c>
    </row>
    <row r="14" spans="1:8">
      <c r="A14" s="2" t="s">
        <v>31</v>
      </c>
      <c r="B14" s="3">
        <v>44698263</v>
      </c>
      <c r="C14" s="3">
        <v>44698191</v>
      </c>
      <c r="F14" t="s">
        <v>23</v>
      </c>
      <c r="G14">
        <v>44681719</v>
      </c>
      <c r="H14">
        <v>44681848</v>
      </c>
    </row>
    <row r="15" spans="1:8">
      <c r="A15" s="2" t="s">
        <v>32</v>
      </c>
      <c r="B15" s="3">
        <v>44700269</v>
      </c>
      <c r="C15" s="3">
        <v>44700140</v>
      </c>
      <c r="F15" t="s">
        <v>24</v>
      </c>
      <c r="G15">
        <v>44693824</v>
      </c>
      <c r="H15">
        <v>44694004</v>
      </c>
    </row>
    <row r="16" spans="1:8">
      <c r="A16" s="2" t="s">
        <v>15</v>
      </c>
      <c r="B16" s="3">
        <v>44624565</v>
      </c>
      <c r="C16" s="3">
        <v>44624316</v>
      </c>
      <c r="F16" t="s">
        <v>25</v>
      </c>
      <c r="G16">
        <v>44694423</v>
      </c>
      <c r="H16">
        <v>44694576</v>
      </c>
    </row>
    <row r="17" spans="1:8">
      <c r="A17" s="2" t="s">
        <v>33</v>
      </c>
      <c r="B17" s="3">
        <v>44701615</v>
      </c>
      <c r="C17" s="3">
        <v>44701542</v>
      </c>
      <c r="F17" t="s">
        <v>26</v>
      </c>
      <c r="G17">
        <v>44696024</v>
      </c>
      <c r="H17">
        <v>44696127</v>
      </c>
    </row>
    <row r="18" spans="1:8">
      <c r="A18" s="2" t="s">
        <v>34</v>
      </c>
      <c r="B18" s="3">
        <v>44707388</v>
      </c>
      <c r="C18" s="3">
        <v>44707224</v>
      </c>
      <c r="F18" t="s">
        <v>27</v>
      </c>
      <c r="G18">
        <v>44696428</v>
      </c>
      <c r="H18">
        <v>44696557</v>
      </c>
    </row>
    <row r="19" spans="1:8">
      <c r="A19" s="2" t="s">
        <v>35</v>
      </c>
      <c r="B19" s="3">
        <v>44707736</v>
      </c>
      <c r="C19" s="3">
        <v>44707581</v>
      </c>
      <c r="F19" t="s">
        <v>28</v>
      </c>
      <c r="G19">
        <v>44696913</v>
      </c>
      <c r="H19">
        <v>44697064</v>
      </c>
    </row>
    <row r="20" spans="1:8">
      <c r="A20" s="2" t="s">
        <v>36</v>
      </c>
      <c r="B20" s="3">
        <v>44709070</v>
      </c>
      <c r="C20" s="3">
        <v>44707878</v>
      </c>
      <c r="F20" t="s">
        <v>29</v>
      </c>
      <c r="G20">
        <v>44697369</v>
      </c>
      <c r="H20">
        <v>44697497</v>
      </c>
    </row>
    <row r="21" spans="1:8">
      <c r="A21" s="2" t="s">
        <v>16</v>
      </c>
      <c r="B21" s="3">
        <v>44645518</v>
      </c>
      <c r="C21" s="3">
        <v>44645326</v>
      </c>
      <c r="F21" t="s">
        <v>30</v>
      </c>
      <c r="G21">
        <v>44697603</v>
      </c>
      <c r="H21">
        <v>44697782</v>
      </c>
    </row>
    <row r="22" spans="1:8">
      <c r="A22" s="2" t="s">
        <v>17</v>
      </c>
      <c r="B22" s="3">
        <v>44647759</v>
      </c>
      <c r="C22" s="3">
        <v>44647656</v>
      </c>
      <c r="F22" t="s">
        <v>31</v>
      </c>
      <c r="G22">
        <v>44698191</v>
      </c>
      <c r="H22">
        <v>44698263</v>
      </c>
    </row>
    <row r="23" spans="1:8">
      <c r="A23" s="2" t="s">
        <v>18</v>
      </c>
      <c r="B23" s="3">
        <v>44666851</v>
      </c>
      <c r="C23" s="3">
        <v>44666735</v>
      </c>
      <c r="F23" t="s">
        <v>32</v>
      </c>
      <c r="G23">
        <v>44700140</v>
      </c>
      <c r="H23">
        <v>44700269</v>
      </c>
    </row>
    <row r="24" spans="1:8">
      <c r="A24" s="2" t="s">
        <v>19</v>
      </c>
      <c r="B24" s="3">
        <v>44673941</v>
      </c>
      <c r="C24" s="3">
        <v>44673786</v>
      </c>
      <c r="F24" t="s">
        <v>33</v>
      </c>
      <c r="G24">
        <v>44701542</v>
      </c>
      <c r="H24">
        <v>44701615</v>
      </c>
    </row>
    <row r="25" spans="1:8">
      <c r="A25" s="2" t="s">
        <v>20</v>
      </c>
      <c r="B25" s="3">
        <v>44674557</v>
      </c>
      <c r="C25" s="3">
        <v>44674410</v>
      </c>
      <c r="F25" t="s">
        <v>34</v>
      </c>
      <c r="G25">
        <v>44707224</v>
      </c>
      <c r="H25">
        <v>44707388</v>
      </c>
    </row>
    <row r="26" spans="1:8">
      <c r="A26" s="2" t="s">
        <v>21</v>
      </c>
      <c r="B26" s="3">
        <v>44675268</v>
      </c>
      <c r="C26" s="3">
        <v>44675177</v>
      </c>
      <c r="F26" t="s">
        <v>35</v>
      </c>
      <c r="G26">
        <v>44707581</v>
      </c>
      <c r="H26">
        <v>44707736</v>
      </c>
    </row>
    <row r="27" spans="1:8">
      <c r="A27" s="2" t="s">
        <v>22</v>
      </c>
      <c r="B27" s="3">
        <v>44676149</v>
      </c>
      <c r="C27" s="3">
        <v>44675969</v>
      </c>
      <c r="F27" t="s">
        <v>36</v>
      </c>
      <c r="G27">
        <v>44707878</v>
      </c>
      <c r="H27">
        <v>44709070</v>
      </c>
    </row>
    <row r="28" spans="1:8">
      <c r="A28" s="2" t="s">
        <v>38</v>
      </c>
      <c r="B28" s="3">
        <v>1027671057</v>
      </c>
      <c r="C28" s="3">
        <v>1027666755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topLeftCell="B1" workbookViewId="0">
      <selection activeCell="C5" sqref="B4:C5"/>
    </sheetView>
  </sheetViews>
  <sheetFormatPr defaultRowHeight="15"/>
  <cols>
    <col min="1" max="1" width="19.85546875" bestFit="1" customWidth="1"/>
    <col min="2" max="3" width="13.140625" bestFit="1" customWidth="1"/>
    <col min="4" max="4" width="9" bestFit="1" customWidth="1"/>
    <col min="5" max="5" width="20" style="14" customWidth="1"/>
    <col min="6" max="6" width="10.42578125" style="14" bestFit="1" customWidth="1"/>
    <col min="7" max="7" width="9.5703125" style="14" bestFit="1" customWidth="1"/>
    <col min="8" max="8" width="8.85546875" style="14" bestFit="1" customWidth="1"/>
    <col min="9" max="9" width="6.7109375" style="14" bestFit="1" customWidth="1"/>
    <col min="10" max="10" width="22.140625" style="14" bestFit="1" customWidth="1"/>
    <col min="11" max="11" width="22.28515625" style="14" customWidth="1"/>
    <col min="12" max="12" width="10.28515625" style="13" bestFit="1" customWidth="1"/>
    <col min="13" max="15" width="9.140625" style="13"/>
  </cols>
  <sheetData>
    <row r="1" spans="1:15" ht="45.75" thickBot="1">
      <c r="A1" s="38" t="s">
        <v>0</v>
      </c>
      <c r="B1" s="80" t="s">
        <v>10</v>
      </c>
      <c r="C1" s="80" t="s">
        <v>9</v>
      </c>
      <c r="D1" s="80" t="s">
        <v>4</v>
      </c>
      <c r="E1" s="21" t="s">
        <v>67</v>
      </c>
      <c r="F1" s="22" t="s">
        <v>93</v>
      </c>
      <c r="G1" s="22" t="s">
        <v>91</v>
      </c>
      <c r="H1" s="22" t="s">
        <v>42</v>
      </c>
      <c r="I1" s="22" t="s">
        <v>94</v>
      </c>
      <c r="J1" s="30" t="s">
        <v>99</v>
      </c>
      <c r="K1" s="28" t="s">
        <v>100</v>
      </c>
      <c r="L1" s="25" t="s">
        <v>43</v>
      </c>
      <c r="M1" s="23" t="s">
        <v>92</v>
      </c>
      <c r="N1" s="23" t="s">
        <v>91</v>
      </c>
      <c r="O1" s="24" t="s">
        <v>42</v>
      </c>
    </row>
    <row r="2" spans="1:15">
      <c r="A2" s="81" t="s">
        <v>1</v>
      </c>
      <c r="B2" s="38">
        <v>44606521</v>
      </c>
      <c r="C2" s="38">
        <v>44709070</v>
      </c>
      <c r="D2" s="38">
        <v>44624343</v>
      </c>
      <c r="E2" s="4" t="s">
        <v>68</v>
      </c>
      <c r="F2" s="5">
        <v>44606521</v>
      </c>
      <c r="G2" s="5">
        <v>44606653</v>
      </c>
      <c r="H2" s="5">
        <f>G2-F2+1</f>
        <v>133</v>
      </c>
      <c r="I2" s="5">
        <v>-1</v>
      </c>
      <c r="J2" s="31" t="s">
        <v>103</v>
      </c>
      <c r="K2" s="29" t="s">
        <v>104</v>
      </c>
      <c r="L2" s="26" t="s">
        <v>44</v>
      </c>
      <c r="M2" s="6">
        <f>G2+1</f>
        <v>44606654</v>
      </c>
      <c r="N2" s="6">
        <f>F3-1</f>
        <v>44624315</v>
      </c>
      <c r="O2" s="7">
        <v>17662</v>
      </c>
    </row>
    <row r="3" spans="1:15">
      <c r="A3" s="38" t="s">
        <v>12</v>
      </c>
      <c r="B3" s="38"/>
      <c r="C3" s="38"/>
      <c r="D3" s="38"/>
      <c r="E3" s="4" t="s">
        <v>69</v>
      </c>
      <c r="F3" s="5">
        <v>44624316</v>
      </c>
      <c r="G3" s="5">
        <v>44624565</v>
      </c>
      <c r="H3" s="5" t="s">
        <v>105</v>
      </c>
      <c r="I3" s="5">
        <v>0</v>
      </c>
      <c r="J3" s="31" t="s">
        <v>101</v>
      </c>
      <c r="K3" s="29">
        <f>MOD(223,3)</f>
        <v>1</v>
      </c>
      <c r="L3" s="26" t="s">
        <v>45</v>
      </c>
      <c r="M3" s="6">
        <f t="shared" ref="M3:M23" si="0">G3+1</f>
        <v>44624566</v>
      </c>
      <c r="N3" s="6">
        <f t="shared" ref="N3:N23" si="1">F4-1</f>
        <v>44645325</v>
      </c>
      <c r="O3" s="7">
        <v>20760</v>
      </c>
    </row>
    <row r="4" spans="1:15">
      <c r="A4" s="80" t="s">
        <v>2</v>
      </c>
      <c r="B4" s="80"/>
      <c r="C4" s="80"/>
      <c r="D4" s="80" t="s">
        <v>5</v>
      </c>
      <c r="E4" s="4" t="s">
        <v>70</v>
      </c>
      <c r="F4" s="5">
        <v>44645326</v>
      </c>
      <c r="G4" s="5">
        <v>44645518</v>
      </c>
      <c r="H4" s="5">
        <f t="shared" ref="H3:H24" si="2">G4-F4+1</f>
        <v>193</v>
      </c>
      <c r="I4" s="5">
        <v>0</v>
      </c>
      <c r="J4" s="31" t="s">
        <v>102</v>
      </c>
      <c r="K4" s="29">
        <f>MOD(H4,3)</f>
        <v>1</v>
      </c>
      <c r="L4" s="26" t="s">
        <v>46</v>
      </c>
      <c r="M4" s="6">
        <f t="shared" si="0"/>
        <v>44645519</v>
      </c>
      <c r="N4" s="6">
        <f t="shared" si="1"/>
        <v>44647655</v>
      </c>
      <c r="O4" s="7">
        <v>2137</v>
      </c>
    </row>
    <row r="5" spans="1:15">
      <c r="A5" s="80" t="s">
        <v>11</v>
      </c>
      <c r="B5" s="38"/>
      <c r="C5" s="38"/>
      <c r="D5" s="38">
        <v>44707999</v>
      </c>
      <c r="E5" s="4" t="s">
        <v>71</v>
      </c>
      <c r="F5" s="5">
        <v>44647656</v>
      </c>
      <c r="G5" s="5">
        <v>44647759</v>
      </c>
      <c r="H5" s="5">
        <f t="shared" si="2"/>
        <v>104</v>
      </c>
      <c r="I5" s="5">
        <v>0</v>
      </c>
      <c r="J5" s="31" t="s">
        <v>102</v>
      </c>
      <c r="K5" s="29">
        <f t="shared" ref="K5:K24" si="3">MOD(H5,3)</f>
        <v>2</v>
      </c>
      <c r="L5" s="26" t="s">
        <v>47</v>
      </c>
      <c r="M5" s="6">
        <f t="shared" si="0"/>
        <v>44647760</v>
      </c>
      <c r="N5" s="6">
        <f t="shared" si="1"/>
        <v>44666734</v>
      </c>
      <c r="O5" s="7">
        <v>18975</v>
      </c>
    </row>
    <row r="6" spans="1:15">
      <c r="A6" s="38" t="s">
        <v>3</v>
      </c>
      <c r="B6" s="38"/>
      <c r="C6" s="38"/>
      <c r="D6" s="38"/>
      <c r="E6" s="4" t="s">
        <v>72</v>
      </c>
      <c r="F6" s="5">
        <v>44666735</v>
      </c>
      <c r="G6" s="5">
        <v>44666851</v>
      </c>
      <c r="H6" s="5">
        <f t="shared" si="2"/>
        <v>117</v>
      </c>
      <c r="I6" s="5">
        <v>1</v>
      </c>
      <c r="J6" s="31" t="s">
        <v>102</v>
      </c>
      <c r="K6" s="29">
        <f t="shared" si="3"/>
        <v>0</v>
      </c>
      <c r="L6" s="26" t="s">
        <v>48</v>
      </c>
      <c r="M6" s="6">
        <f t="shared" si="0"/>
        <v>44666852</v>
      </c>
      <c r="N6" s="6">
        <f t="shared" si="1"/>
        <v>44673785</v>
      </c>
      <c r="O6" s="7">
        <v>6934</v>
      </c>
    </row>
    <row r="7" spans="1:15">
      <c r="A7" s="80" t="s">
        <v>6</v>
      </c>
      <c r="B7" s="38"/>
      <c r="C7" s="38"/>
      <c r="D7" s="38"/>
      <c r="E7" s="4" t="s">
        <v>73</v>
      </c>
      <c r="F7" s="5">
        <v>44673786</v>
      </c>
      <c r="G7" s="5">
        <v>44673941</v>
      </c>
      <c r="H7" s="5">
        <f t="shared" si="2"/>
        <v>156</v>
      </c>
      <c r="I7" s="5">
        <v>0</v>
      </c>
      <c r="J7" s="31" t="s">
        <v>102</v>
      </c>
      <c r="K7" s="29">
        <f t="shared" si="3"/>
        <v>0</v>
      </c>
      <c r="L7" s="26" t="s">
        <v>49</v>
      </c>
      <c r="M7" s="6">
        <f t="shared" si="0"/>
        <v>44673942</v>
      </c>
      <c r="N7" s="6">
        <f t="shared" si="1"/>
        <v>44674409</v>
      </c>
      <c r="O7" s="7">
        <v>468</v>
      </c>
    </row>
    <row r="8" spans="1:15">
      <c r="A8" s="38">
        <v>23</v>
      </c>
      <c r="B8" s="38"/>
      <c r="C8" s="38"/>
      <c r="D8" s="38"/>
      <c r="E8" s="4" t="s">
        <v>74</v>
      </c>
      <c r="F8" s="5">
        <v>44674410</v>
      </c>
      <c r="G8" s="5">
        <v>44674557</v>
      </c>
      <c r="H8" s="5">
        <f t="shared" si="2"/>
        <v>148</v>
      </c>
      <c r="I8" s="5">
        <v>2</v>
      </c>
      <c r="J8" s="31" t="s">
        <v>102</v>
      </c>
      <c r="K8" s="29">
        <f t="shared" si="3"/>
        <v>1</v>
      </c>
      <c r="L8" s="26" t="s">
        <v>50</v>
      </c>
      <c r="M8" s="6">
        <f t="shared" si="0"/>
        <v>44674558</v>
      </c>
      <c r="N8" s="6">
        <f t="shared" si="1"/>
        <v>44675176</v>
      </c>
      <c r="O8" s="7">
        <v>619</v>
      </c>
    </row>
    <row r="9" spans="1:15">
      <c r="A9" s="38"/>
      <c r="B9" s="38"/>
      <c r="C9" s="38"/>
      <c r="D9" s="38"/>
      <c r="E9" s="4" t="s">
        <v>75</v>
      </c>
      <c r="F9" s="5">
        <v>44675177</v>
      </c>
      <c r="G9" s="5">
        <v>44675268</v>
      </c>
      <c r="H9" s="5">
        <f t="shared" si="2"/>
        <v>92</v>
      </c>
      <c r="I9" s="5">
        <v>2</v>
      </c>
      <c r="J9" s="31" t="s">
        <v>102</v>
      </c>
      <c r="K9" s="29">
        <f t="shared" si="3"/>
        <v>2</v>
      </c>
      <c r="L9" s="26" t="s">
        <v>51</v>
      </c>
      <c r="M9" s="6">
        <f t="shared" si="0"/>
        <v>44675269</v>
      </c>
      <c r="N9" s="6">
        <f t="shared" si="1"/>
        <v>44675968</v>
      </c>
      <c r="O9" s="7">
        <v>700</v>
      </c>
    </row>
    <row r="10" spans="1:15">
      <c r="E10" s="4" t="s">
        <v>76</v>
      </c>
      <c r="F10" s="5">
        <v>44675969</v>
      </c>
      <c r="G10" s="5">
        <v>44676149</v>
      </c>
      <c r="H10" s="5">
        <f t="shared" si="2"/>
        <v>181</v>
      </c>
      <c r="I10" s="5">
        <v>0</v>
      </c>
      <c r="J10" s="31" t="s">
        <v>102</v>
      </c>
      <c r="K10" s="29">
        <f t="shared" si="3"/>
        <v>1</v>
      </c>
      <c r="L10" s="26" t="s">
        <v>52</v>
      </c>
      <c r="M10" s="6">
        <f t="shared" si="0"/>
        <v>44676150</v>
      </c>
      <c r="N10" s="6">
        <f t="shared" si="1"/>
        <v>44681718</v>
      </c>
      <c r="O10" s="7">
        <v>5569</v>
      </c>
    </row>
    <row r="11" spans="1:15">
      <c r="E11" s="4" t="s">
        <v>77</v>
      </c>
      <c r="F11" s="5">
        <v>44681719</v>
      </c>
      <c r="G11" s="5">
        <v>44681848</v>
      </c>
      <c r="H11" s="5">
        <f t="shared" si="2"/>
        <v>130</v>
      </c>
      <c r="I11" s="5">
        <v>0</v>
      </c>
      <c r="J11" s="31" t="s">
        <v>102</v>
      </c>
      <c r="K11" s="29">
        <f t="shared" si="3"/>
        <v>1</v>
      </c>
      <c r="L11" s="26" t="s">
        <v>53</v>
      </c>
      <c r="M11" s="6">
        <f t="shared" si="0"/>
        <v>44681849</v>
      </c>
      <c r="N11" s="6">
        <f t="shared" si="1"/>
        <v>44693823</v>
      </c>
      <c r="O11" s="7">
        <v>11975</v>
      </c>
    </row>
    <row r="12" spans="1:15">
      <c r="E12" s="4" t="s">
        <v>78</v>
      </c>
      <c r="F12" s="5">
        <v>44693824</v>
      </c>
      <c r="G12" s="5">
        <v>44694004</v>
      </c>
      <c r="H12" s="5">
        <f t="shared" si="2"/>
        <v>181</v>
      </c>
      <c r="I12" s="5">
        <v>0</v>
      </c>
      <c r="J12" s="31" t="s">
        <v>102</v>
      </c>
      <c r="K12" s="29">
        <f t="shared" si="3"/>
        <v>1</v>
      </c>
      <c r="L12" s="26" t="s">
        <v>54</v>
      </c>
      <c r="M12" s="6">
        <f t="shared" si="0"/>
        <v>44694005</v>
      </c>
      <c r="N12" s="6">
        <f t="shared" si="1"/>
        <v>44694422</v>
      </c>
      <c r="O12" s="7">
        <v>418</v>
      </c>
    </row>
    <row r="13" spans="1:15">
      <c r="E13" s="4" t="s">
        <v>79</v>
      </c>
      <c r="F13" s="5">
        <v>44694423</v>
      </c>
      <c r="G13" s="5">
        <v>44694576</v>
      </c>
      <c r="H13" s="5">
        <f t="shared" si="2"/>
        <v>154</v>
      </c>
      <c r="I13" s="5">
        <v>0</v>
      </c>
      <c r="J13" s="31" t="s">
        <v>102</v>
      </c>
      <c r="K13" s="29">
        <f t="shared" si="3"/>
        <v>1</v>
      </c>
      <c r="L13" s="26" t="s">
        <v>55</v>
      </c>
      <c r="M13" s="6">
        <f t="shared" si="0"/>
        <v>44694577</v>
      </c>
      <c r="N13" s="6">
        <f t="shared" si="1"/>
        <v>44696023</v>
      </c>
      <c r="O13" s="7">
        <v>1447</v>
      </c>
    </row>
    <row r="14" spans="1:15">
      <c r="E14" s="4" t="s">
        <v>80</v>
      </c>
      <c r="F14" s="5">
        <v>44696024</v>
      </c>
      <c r="G14" s="5">
        <v>44696127</v>
      </c>
      <c r="H14" s="5">
        <f t="shared" si="2"/>
        <v>104</v>
      </c>
      <c r="I14" s="5">
        <v>0</v>
      </c>
      <c r="J14" s="31" t="s">
        <v>102</v>
      </c>
      <c r="K14" s="29">
        <f t="shared" si="3"/>
        <v>2</v>
      </c>
      <c r="L14" s="26" t="s">
        <v>56</v>
      </c>
      <c r="M14" s="6">
        <f t="shared" si="0"/>
        <v>44696128</v>
      </c>
      <c r="N14" s="6">
        <f t="shared" si="1"/>
        <v>44696427</v>
      </c>
      <c r="O14" s="7">
        <v>300</v>
      </c>
    </row>
    <row r="15" spans="1:15">
      <c r="E15" s="4" t="s">
        <v>81</v>
      </c>
      <c r="F15" s="5">
        <v>44696428</v>
      </c>
      <c r="G15" s="5">
        <v>44696557</v>
      </c>
      <c r="H15" s="5">
        <f t="shared" si="2"/>
        <v>130</v>
      </c>
      <c r="I15" s="5">
        <v>1</v>
      </c>
      <c r="J15" s="31" t="s">
        <v>102</v>
      </c>
      <c r="K15" s="29">
        <f t="shared" si="3"/>
        <v>1</v>
      </c>
      <c r="L15" s="26" t="s">
        <v>57</v>
      </c>
      <c r="M15" s="6">
        <f t="shared" si="0"/>
        <v>44696558</v>
      </c>
      <c r="N15" s="6">
        <f t="shared" si="1"/>
        <v>44696912</v>
      </c>
      <c r="O15" s="7">
        <v>355</v>
      </c>
    </row>
    <row r="16" spans="1:15">
      <c r="E16" s="4" t="s">
        <v>82</v>
      </c>
      <c r="F16" s="5">
        <v>44696913</v>
      </c>
      <c r="G16" s="5">
        <v>44697064</v>
      </c>
      <c r="H16" s="5">
        <f t="shared" si="2"/>
        <v>152</v>
      </c>
      <c r="I16" s="5">
        <v>1</v>
      </c>
      <c r="J16" s="31" t="s">
        <v>102</v>
      </c>
      <c r="K16" s="29">
        <f t="shared" si="3"/>
        <v>2</v>
      </c>
      <c r="L16" s="26" t="s">
        <v>58</v>
      </c>
      <c r="M16" s="6">
        <f t="shared" si="0"/>
        <v>44697065</v>
      </c>
      <c r="N16" s="6">
        <f t="shared" si="1"/>
        <v>44697368</v>
      </c>
      <c r="O16" s="7">
        <v>304</v>
      </c>
    </row>
    <row r="17" spans="5:15">
      <c r="E17" s="4" t="s">
        <v>83</v>
      </c>
      <c r="F17" s="5">
        <v>44697369</v>
      </c>
      <c r="G17" s="5">
        <v>44697497</v>
      </c>
      <c r="H17" s="5">
        <f t="shared" si="2"/>
        <v>129</v>
      </c>
      <c r="I17" s="5">
        <v>2</v>
      </c>
      <c r="J17" s="31" t="s">
        <v>102</v>
      </c>
      <c r="K17" s="29">
        <f t="shared" si="3"/>
        <v>0</v>
      </c>
      <c r="L17" s="26" t="s">
        <v>59</v>
      </c>
      <c r="M17" s="6">
        <f t="shared" si="0"/>
        <v>44697498</v>
      </c>
      <c r="N17" s="6">
        <f t="shared" si="1"/>
        <v>44697602</v>
      </c>
      <c r="O17" s="7">
        <v>105</v>
      </c>
    </row>
    <row r="18" spans="5:15">
      <c r="E18" s="4" t="s">
        <v>84</v>
      </c>
      <c r="F18" s="5">
        <v>44697603</v>
      </c>
      <c r="G18" s="5">
        <v>44697782</v>
      </c>
      <c r="H18" s="5">
        <f t="shared" si="2"/>
        <v>180</v>
      </c>
      <c r="I18" s="5">
        <v>1</v>
      </c>
      <c r="J18" s="31" t="s">
        <v>102</v>
      </c>
      <c r="K18" s="29">
        <f t="shared" si="3"/>
        <v>0</v>
      </c>
      <c r="L18" s="26" t="s">
        <v>60</v>
      </c>
      <c r="M18" s="6">
        <f t="shared" si="0"/>
        <v>44697783</v>
      </c>
      <c r="N18" s="6">
        <f t="shared" si="1"/>
        <v>44698190</v>
      </c>
      <c r="O18" s="7">
        <v>408</v>
      </c>
    </row>
    <row r="19" spans="5:15">
      <c r="E19" s="4" t="s">
        <v>85</v>
      </c>
      <c r="F19" s="5">
        <v>44698191</v>
      </c>
      <c r="G19" s="5">
        <v>44698263</v>
      </c>
      <c r="H19" s="5">
        <f t="shared" si="2"/>
        <v>73</v>
      </c>
      <c r="I19" s="5">
        <v>0</v>
      </c>
      <c r="J19" s="31" t="s">
        <v>102</v>
      </c>
      <c r="K19" s="29">
        <f t="shared" si="3"/>
        <v>1</v>
      </c>
      <c r="L19" s="26" t="s">
        <v>61</v>
      </c>
      <c r="M19" s="6">
        <f t="shared" si="0"/>
        <v>44698264</v>
      </c>
      <c r="N19" s="6">
        <f t="shared" si="1"/>
        <v>44700139</v>
      </c>
      <c r="O19" s="7">
        <v>1876</v>
      </c>
    </row>
    <row r="20" spans="5:15">
      <c r="E20" s="4" t="s">
        <v>86</v>
      </c>
      <c r="F20" s="5">
        <v>44700140</v>
      </c>
      <c r="G20" s="5">
        <v>44700269</v>
      </c>
      <c r="H20" s="5">
        <f t="shared" si="2"/>
        <v>130</v>
      </c>
      <c r="I20" s="5">
        <v>0</v>
      </c>
      <c r="J20" s="31" t="s">
        <v>102</v>
      </c>
      <c r="K20" s="29">
        <f t="shared" si="3"/>
        <v>1</v>
      </c>
      <c r="L20" s="26" t="s">
        <v>62</v>
      </c>
      <c r="M20" s="6">
        <f t="shared" si="0"/>
        <v>44700270</v>
      </c>
      <c r="N20" s="6">
        <f t="shared" si="1"/>
        <v>44701541</v>
      </c>
      <c r="O20" s="7">
        <v>1272</v>
      </c>
    </row>
    <row r="21" spans="5:15">
      <c r="E21" s="4" t="s">
        <v>87</v>
      </c>
      <c r="F21" s="5">
        <v>44701542</v>
      </c>
      <c r="G21" s="5">
        <v>44701615</v>
      </c>
      <c r="H21" s="5">
        <f t="shared" si="2"/>
        <v>74</v>
      </c>
      <c r="I21" s="5">
        <v>0</v>
      </c>
      <c r="J21" s="31" t="s">
        <v>102</v>
      </c>
      <c r="K21" s="29">
        <f t="shared" si="3"/>
        <v>2</v>
      </c>
      <c r="L21" s="26" t="s">
        <v>63</v>
      </c>
      <c r="M21" s="6">
        <f t="shared" si="0"/>
        <v>44701616</v>
      </c>
      <c r="N21" s="6">
        <f t="shared" si="1"/>
        <v>44707223</v>
      </c>
      <c r="O21" s="7">
        <v>5608</v>
      </c>
    </row>
    <row r="22" spans="5:15">
      <c r="E22" s="4" t="s">
        <v>88</v>
      </c>
      <c r="F22" s="5">
        <v>44707224</v>
      </c>
      <c r="G22" s="5">
        <v>44707388</v>
      </c>
      <c r="H22" s="5">
        <f t="shared" si="2"/>
        <v>165</v>
      </c>
      <c r="I22" s="5">
        <v>1</v>
      </c>
      <c r="J22" s="31" t="s">
        <v>102</v>
      </c>
      <c r="K22" s="29">
        <f t="shared" si="3"/>
        <v>0</v>
      </c>
      <c r="L22" s="26" t="s">
        <v>64</v>
      </c>
      <c r="M22" s="6">
        <f t="shared" si="0"/>
        <v>44707389</v>
      </c>
      <c r="N22" s="6">
        <f t="shared" si="1"/>
        <v>44707580</v>
      </c>
      <c r="O22" s="7">
        <v>192</v>
      </c>
    </row>
    <row r="23" spans="5:15" ht="15.75" thickBot="1">
      <c r="E23" s="4" t="s">
        <v>89</v>
      </c>
      <c r="F23" s="5">
        <v>44707581</v>
      </c>
      <c r="G23" s="5">
        <v>44707736</v>
      </c>
      <c r="H23" s="5">
        <f t="shared" si="2"/>
        <v>156</v>
      </c>
      <c r="I23" s="5">
        <v>0</v>
      </c>
      <c r="J23" s="31" t="s">
        <v>102</v>
      </c>
      <c r="K23" s="29">
        <f t="shared" si="3"/>
        <v>0</v>
      </c>
      <c r="L23" s="27" t="s">
        <v>65</v>
      </c>
      <c r="M23" s="8">
        <f t="shared" si="0"/>
        <v>44707737</v>
      </c>
      <c r="N23" s="8">
        <f t="shared" si="1"/>
        <v>44707877</v>
      </c>
      <c r="O23" s="9">
        <v>141</v>
      </c>
    </row>
    <row r="24" spans="5:15" ht="15.75" thickBot="1">
      <c r="E24" s="10" t="s">
        <v>90</v>
      </c>
      <c r="F24" s="11">
        <v>44707878</v>
      </c>
      <c r="G24" s="11">
        <v>44709070</v>
      </c>
      <c r="H24" s="11">
        <v>121</v>
      </c>
      <c r="I24" s="11">
        <v>2</v>
      </c>
      <c r="J24" s="32" t="s">
        <v>101</v>
      </c>
      <c r="K24" s="12">
        <f>MOD(H24,3)</f>
        <v>1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workbookViewId="0">
      <selection activeCell="C8" sqref="C8"/>
    </sheetView>
  </sheetViews>
  <sheetFormatPr defaultRowHeight="15"/>
  <cols>
    <col min="2" max="2" width="13.140625" bestFit="1" customWidth="1"/>
    <col min="3" max="3" width="12.5703125" bestFit="1" customWidth="1"/>
    <col min="4" max="4" width="15" customWidth="1"/>
    <col min="5" max="5" width="8.7109375" bestFit="1" customWidth="1"/>
    <col min="6" max="6" width="10.42578125" bestFit="1" customWidth="1"/>
    <col min="7" max="7" width="9.5703125" bestFit="1" customWidth="1"/>
    <col min="8" max="8" width="9.5703125" customWidth="1"/>
    <col min="9" max="9" width="11.85546875" bestFit="1" customWidth="1"/>
    <col min="10" max="10" width="22.140625" bestFit="1" customWidth="1"/>
    <col min="11" max="11" width="23.28515625" customWidth="1"/>
    <col min="12" max="12" width="10.28515625" style="44" bestFit="1" customWidth="1"/>
    <col min="13" max="14" width="9.140625" style="48"/>
  </cols>
  <sheetData>
    <row r="1" spans="1:15" s="33" customFormat="1" ht="30.75" thickBot="1">
      <c r="A1" s="38" t="s">
        <v>95</v>
      </c>
      <c r="B1" s="80" t="s">
        <v>10</v>
      </c>
      <c r="C1" s="80" t="s">
        <v>9</v>
      </c>
      <c r="D1" s="80" t="s">
        <v>4</v>
      </c>
      <c r="E1" s="34" t="s">
        <v>67</v>
      </c>
      <c r="F1" s="35" t="s">
        <v>93</v>
      </c>
      <c r="G1" s="35" t="s">
        <v>91</v>
      </c>
      <c r="H1" s="35" t="s">
        <v>42</v>
      </c>
      <c r="I1" s="36" t="s">
        <v>94</v>
      </c>
      <c r="J1" s="34" t="s">
        <v>99</v>
      </c>
      <c r="K1" s="37" t="s">
        <v>100</v>
      </c>
      <c r="L1" s="49" t="s">
        <v>107</v>
      </c>
      <c r="M1" s="50" t="s">
        <v>93</v>
      </c>
      <c r="N1" s="50" t="s">
        <v>91</v>
      </c>
      <c r="O1" s="51" t="s">
        <v>42</v>
      </c>
    </row>
    <row r="2" spans="1:15">
      <c r="A2" s="78" t="s">
        <v>98</v>
      </c>
      <c r="B2" s="13">
        <v>44606940</v>
      </c>
      <c r="C2" s="13">
        <v>44708353</v>
      </c>
      <c r="D2" s="13">
        <v>44624343</v>
      </c>
      <c r="E2" s="16" t="s">
        <v>68</v>
      </c>
      <c r="F2" s="15">
        <v>44606940</v>
      </c>
      <c r="G2" s="15">
        <v>44606997</v>
      </c>
      <c r="H2" s="15">
        <f>G2-F2+1</f>
        <v>58</v>
      </c>
      <c r="I2" s="17">
        <v>-1</v>
      </c>
      <c r="J2" s="16" t="s">
        <v>103</v>
      </c>
      <c r="K2" s="17" t="s">
        <v>104</v>
      </c>
      <c r="L2" s="41" t="s">
        <v>44</v>
      </c>
      <c r="M2" s="45">
        <f>G2+1</f>
        <v>44606998</v>
      </c>
      <c r="N2" s="45">
        <f>F3-1</f>
        <v>44624315</v>
      </c>
      <c r="O2" s="39">
        <f>N2-M2+1</f>
        <v>17318</v>
      </c>
    </row>
    <row r="3" spans="1:15">
      <c r="A3" s="13" t="s">
        <v>12</v>
      </c>
      <c r="B3" s="13"/>
      <c r="C3" s="13"/>
      <c r="D3" s="13"/>
      <c r="E3" s="16" t="s">
        <v>69</v>
      </c>
      <c r="F3" s="15">
        <v>44624316</v>
      </c>
      <c r="G3" s="15">
        <v>44624565</v>
      </c>
      <c r="H3" s="15" t="s">
        <v>105</v>
      </c>
      <c r="I3" s="17">
        <v>0</v>
      </c>
      <c r="J3" s="16" t="s">
        <v>101</v>
      </c>
      <c r="K3" s="17">
        <f>MOD(223,3)</f>
        <v>1</v>
      </c>
      <c r="L3" s="41" t="s">
        <v>45</v>
      </c>
      <c r="M3" s="45">
        <f t="shared" ref="M3:M23" si="0">G3+1</f>
        <v>44624566</v>
      </c>
      <c r="N3" s="45">
        <f t="shared" ref="N3:N23" si="1">F4-1</f>
        <v>44645325</v>
      </c>
      <c r="O3" s="39">
        <f t="shared" ref="O3:O23" si="2">N3-M3+1</f>
        <v>20760</v>
      </c>
    </row>
    <row r="4" spans="1:15">
      <c r="A4" s="79" t="s">
        <v>2</v>
      </c>
      <c r="B4" s="79"/>
      <c r="C4" s="79"/>
      <c r="D4" s="79" t="s">
        <v>5</v>
      </c>
      <c r="E4" s="16" t="s">
        <v>70</v>
      </c>
      <c r="F4" s="15">
        <v>44645326</v>
      </c>
      <c r="G4" s="15">
        <v>44645518</v>
      </c>
      <c r="H4" s="15">
        <f t="shared" ref="H3:H24" si="3">G4-F4+1</f>
        <v>193</v>
      </c>
      <c r="I4" s="17">
        <v>0</v>
      </c>
      <c r="J4" s="16" t="s">
        <v>102</v>
      </c>
      <c r="K4" s="17">
        <f>MOD(H4,3)</f>
        <v>1</v>
      </c>
      <c r="L4" s="41" t="s">
        <v>46</v>
      </c>
      <c r="M4" s="45">
        <f t="shared" si="0"/>
        <v>44645519</v>
      </c>
      <c r="N4" s="45">
        <f t="shared" si="1"/>
        <v>44647442</v>
      </c>
      <c r="O4" s="39">
        <f t="shared" si="2"/>
        <v>1924</v>
      </c>
    </row>
    <row r="5" spans="1:15">
      <c r="A5" s="79" t="s">
        <v>11</v>
      </c>
      <c r="B5" s="13"/>
      <c r="C5" s="13"/>
      <c r="D5" s="13">
        <v>44707999</v>
      </c>
      <c r="E5" s="16" t="s">
        <v>71</v>
      </c>
      <c r="F5" s="15">
        <v>44647443</v>
      </c>
      <c r="G5" s="15">
        <v>44647534</v>
      </c>
      <c r="H5" s="15">
        <f t="shared" si="3"/>
        <v>92</v>
      </c>
      <c r="I5" s="17">
        <v>0</v>
      </c>
      <c r="J5" s="16" t="s">
        <v>102</v>
      </c>
      <c r="K5" s="17">
        <f t="shared" ref="K5:K23" si="4">MOD(H5,3)</f>
        <v>2</v>
      </c>
      <c r="L5" s="41" t="s">
        <v>47</v>
      </c>
      <c r="M5" s="45">
        <f t="shared" si="0"/>
        <v>44647535</v>
      </c>
      <c r="N5" s="45">
        <f t="shared" si="1"/>
        <v>44666734</v>
      </c>
      <c r="O5" s="39">
        <f t="shared" si="2"/>
        <v>19200</v>
      </c>
    </row>
    <row r="6" spans="1:15">
      <c r="A6" s="13" t="s">
        <v>3</v>
      </c>
      <c r="B6" s="13"/>
      <c r="C6" s="13"/>
      <c r="D6" s="13"/>
      <c r="E6" s="16" t="s">
        <v>72</v>
      </c>
      <c r="F6" s="15">
        <v>44666735</v>
      </c>
      <c r="G6" s="15">
        <v>44666851</v>
      </c>
      <c r="H6" s="15">
        <f t="shared" si="3"/>
        <v>117</v>
      </c>
      <c r="I6" s="17">
        <v>1</v>
      </c>
      <c r="J6" s="16" t="s">
        <v>102</v>
      </c>
      <c r="K6" s="17">
        <f t="shared" si="4"/>
        <v>0</v>
      </c>
      <c r="L6" s="41" t="s">
        <v>48</v>
      </c>
      <c r="M6" s="45">
        <f t="shared" si="0"/>
        <v>44666852</v>
      </c>
      <c r="N6" s="45">
        <f t="shared" si="1"/>
        <v>44673785</v>
      </c>
      <c r="O6" s="39">
        <f t="shared" si="2"/>
        <v>6934</v>
      </c>
    </row>
    <row r="7" spans="1:15">
      <c r="A7" s="79" t="s">
        <v>6</v>
      </c>
      <c r="B7" s="13"/>
      <c r="C7" s="13"/>
      <c r="D7" s="13"/>
      <c r="E7" s="16" t="s">
        <v>73</v>
      </c>
      <c r="F7" s="15">
        <v>44673786</v>
      </c>
      <c r="G7" s="15">
        <v>44673941</v>
      </c>
      <c r="H7" s="15">
        <f t="shared" si="3"/>
        <v>156</v>
      </c>
      <c r="I7" s="17">
        <v>0</v>
      </c>
      <c r="J7" s="16" t="s">
        <v>102</v>
      </c>
      <c r="K7" s="17">
        <f t="shared" si="4"/>
        <v>0</v>
      </c>
      <c r="L7" s="41" t="s">
        <v>49</v>
      </c>
      <c r="M7" s="45">
        <f t="shared" si="0"/>
        <v>44673942</v>
      </c>
      <c r="N7" s="45">
        <f t="shared" si="1"/>
        <v>44674409</v>
      </c>
      <c r="O7" s="39">
        <f t="shared" si="2"/>
        <v>468</v>
      </c>
    </row>
    <row r="8" spans="1:15">
      <c r="A8" s="13">
        <v>23</v>
      </c>
      <c r="B8" s="13"/>
      <c r="C8" s="13"/>
      <c r="D8" s="13"/>
      <c r="E8" s="16" t="s">
        <v>74</v>
      </c>
      <c r="F8" s="15">
        <v>44674410</v>
      </c>
      <c r="G8" s="15">
        <v>44674557</v>
      </c>
      <c r="H8" s="15">
        <f t="shared" si="3"/>
        <v>148</v>
      </c>
      <c r="I8" s="17">
        <v>2</v>
      </c>
      <c r="J8" s="16" t="s">
        <v>102</v>
      </c>
      <c r="K8" s="17">
        <f t="shared" si="4"/>
        <v>1</v>
      </c>
      <c r="L8" s="41" t="s">
        <v>50</v>
      </c>
      <c r="M8" s="45">
        <f t="shared" si="0"/>
        <v>44674558</v>
      </c>
      <c r="N8" s="45">
        <f t="shared" si="1"/>
        <v>44675176</v>
      </c>
      <c r="O8" s="39">
        <f t="shared" si="2"/>
        <v>619</v>
      </c>
    </row>
    <row r="9" spans="1:15">
      <c r="A9" s="13"/>
      <c r="B9" s="13"/>
      <c r="C9" s="13"/>
      <c r="D9" s="13"/>
      <c r="E9" s="16" t="s">
        <v>75</v>
      </c>
      <c r="F9" s="15">
        <v>44675177</v>
      </c>
      <c r="G9" s="15">
        <v>44675268</v>
      </c>
      <c r="H9" s="15">
        <f t="shared" si="3"/>
        <v>92</v>
      </c>
      <c r="I9" s="17">
        <v>2</v>
      </c>
      <c r="J9" s="16" t="s">
        <v>102</v>
      </c>
      <c r="K9" s="17">
        <f t="shared" si="4"/>
        <v>2</v>
      </c>
      <c r="L9" s="41" t="s">
        <v>51</v>
      </c>
      <c r="M9" s="45">
        <f t="shared" si="0"/>
        <v>44675269</v>
      </c>
      <c r="N9" s="45">
        <f t="shared" si="1"/>
        <v>44675968</v>
      </c>
      <c r="O9" s="39">
        <f t="shared" si="2"/>
        <v>700</v>
      </c>
    </row>
    <row r="10" spans="1:15">
      <c r="A10" s="13"/>
      <c r="B10" s="13"/>
      <c r="C10" s="13"/>
      <c r="D10" s="13"/>
      <c r="E10" s="16" t="s">
        <v>76</v>
      </c>
      <c r="F10" s="15">
        <v>44675969</v>
      </c>
      <c r="G10" s="15">
        <v>44676149</v>
      </c>
      <c r="H10" s="15">
        <f t="shared" si="3"/>
        <v>181</v>
      </c>
      <c r="I10" s="17">
        <v>0</v>
      </c>
      <c r="J10" s="16" t="s">
        <v>102</v>
      </c>
      <c r="K10" s="17">
        <f t="shared" si="4"/>
        <v>1</v>
      </c>
      <c r="L10" s="41" t="s">
        <v>52</v>
      </c>
      <c r="M10" s="45">
        <f t="shared" si="0"/>
        <v>44676150</v>
      </c>
      <c r="N10" s="45">
        <f t="shared" si="1"/>
        <v>44681718</v>
      </c>
      <c r="O10" s="39">
        <f t="shared" si="2"/>
        <v>5569</v>
      </c>
    </row>
    <row r="11" spans="1:15">
      <c r="A11" s="13"/>
      <c r="B11" s="13"/>
      <c r="C11" s="13"/>
      <c r="D11" s="13"/>
      <c r="E11" s="16" t="s">
        <v>77</v>
      </c>
      <c r="F11" s="15">
        <v>44681719</v>
      </c>
      <c r="G11" s="15">
        <v>44681848</v>
      </c>
      <c r="H11" s="15">
        <f t="shared" si="3"/>
        <v>130</v>
      </c>
      <c r="I11" s="17">
        <v>0</v>
      </c>
      <c r="J11" s="16" t="s">
        <v>102</v>
      </c>
      <c r="K11" s="17">
        <f t="shared" si="4"/>
        <v>1</v>
      </c>
      <c r="L11" s="41" t="s">
        <v>53</v>
      </c>
      <c r="M11" s="45">
        <f t="shared" si="0"/>
        <v>44681849</v>
      </c>
      <c r="N11" s="45">
        <f t="shared" si="1"/>
        <v>44693823</v>
      </c>
      <c r="O11" s="39">
        <f t="shared" si="2"/>
        <v>11975</v>
      </c>
    </row>
    <row r="12" spans="1:15">
      <c r="E12" s="16" t="s">
        <v>78</v>
      </c>
      <c r="F12" s="15">
        <v>44693824</v>
      </c>
      <c r="G12" s="15">
        <v>44694004</v>
      </c>
      <c r="H12" s="15">
        <f t="shared" si="3"/>
        <v>181</v>
      </c>
      <c r="I12" s="17">
        <v>0</v>
      </c>
      <c r="J12" s="16" t="s">
        <v>102</v>
      </c>
      <c r="K12" s="17">
        <f t="shared" si="4"/>
        <v>1</v>
      </c>
      <c r="L12" s="41" t="s">
        <v>54</v>
      </c>
      <c r="M12" s="45">
        <f t="shared" si="0"/>
        <v>44694005</v>
      </c>
      <c r="N12" s="45">
        <f t="shared" si="1"/>
        <v>44694422</v>
      </c>
      <c r="O12" s="39">
        <f t="shared" si="2"/>
        <v>418</v>
      </c>
    </row>
    <row r="13" spans="1:15">
      <c r="E13" s="16" t="s">
        <v>79</v>
      </c>
      <c r="F13" s="15">
        <v>44694423</v>
      </c>
      <c r="G13" s="15">
        <v>44694576</v>
      </c>
      <c r="H13" s="15">
        <f t="shared" si="3"/>
        <v>154</v>
      </c>
      <c r="I13" s="17">
        <v>0</v>
      </c>
      <c r="J13" s="16" t="s">
        <v>102</v>
      </c>
      <c r="K13" s="17">
        <f t="shared" si="4"/>
        <v>1</v>
      </c>
      <c r="L13" s="41" t="s">
        <v>55</v>
      </c>
      <c r="M13" s="45">
        <f t="shared" si="0"/>
        <v>44694577</v>
      </c>
      <c r="N13" s="45">
        <f t="shared" si="1"/>
        <v>44696023</v>
      </c>
      <c r="O13" s="39">
        <f t="shared" si="2"/>
        <v>1447</v>
      </c>
    </row>
    <row r="14" spans="1:15">
      <c r="E14" s="16" t="s">
        <v>80</v>
      </c>
      <c r="F14" s="15">
        <v>44696024</v>
      </c>
      <c r="G14" s="15">
        <v>44696127</v>
      </c>
      <c r="H14" s="15">
        <f t="shared" si="3"/>
        <v>104</v>
      </c>
      <c r="I14" s="17">
        <v>0</v>
      </c>
      <c r="J14" s="16" t="s">
        <v>102</v>
      </c>
      <c r="K14" s="17">
        <f t="shared" si="4"/>
        <v>2</v>
      </c>
      <c r="L14" s="41" t="s">
        <v>56</v>
      </c>
      <c r="M14" s="45">
        <f t="shared" si="0"/>
        <v>44696128</v>
      </c>
      <c r="N14" s="45">
        <f t="shared" si="1"/>
        <v>44696427</v>
      </c>
      <c r="O14" s="39">
        <f t="shared" si="2"/>
        <v>300</v>
      </c>
    </row>
    <row r="15" spans="1:15">
      <c r="E15" s="16" t="s">
        <v>81</v>
      </c>
      <c r="F15" s="15">
        <v>44696428</v>
      </c>
      <c r="G15" s="15">
        <v>44696557</v>
      </c>
      <c r="H15" s="15">
        <f t="shared" si="3"/>
        <v>130</v>
      </c>
      <c r="I15" s="17">
        <v>1</v>
      </c>
      <c r="J15" s="16" t="s">
        <v>102</v>
      </c>
      <c r="K15" s="17">
        <f t="shared" si="4"/>
        <v>1</v>
      </c>
      <c r="L15" s="41" t="s">
        <v>57</v>
      </c>
      <c r="M15" s="45">
        <f t="shared" si="0"/>
        <v>44696558</v>
      </c>
      <c r="N15" s="45">
        <f t="shared" si="1"/>
        <v>44696912</v>
      </c>
      <c r="O15" s="39">
        <f t="shared" si="2"/>
        <v>355</v>
      </c>
    </row>
    <row r="16" spans="1:15">
      <c r="E16" s="16" t="s">
        <v>82</v>
      </c>
      <c r="F16" s="15">
        <v>44696913</v>
      </c>
      <c r="G16" s="15">
        <v>44697064</v>
      </c>
      <c r="H16" s="15">
        <f t="shared" si="3"/>
        <v>152</v>
      </c>
      <c r="I16" s="17">
        <v>1</v>
      </c>
      <c r="J16" s="16" t="s">
        <v>102</v>
      </c>
      <c r="K16" s="17">
        <f t="shared" si="4"/>
        <v>2</v>
      </c>
      <c r="L16" s="41" t="s">
        <v>58</v>
      </c>
      <c r="M16" s="45">
        <f t="shared" si="0"/>
        <v>44697065</v>
      </c>
      <c r="N16" s="45">
        <f t="shared" si="1"/>
        <v>44697368</v>
      </c>
      <c r="O16" s="39">
        <f t="shared" si="2"/>
        <v>304</v>
      </c>
    </row>
    <row r="17" spans="5:15">
      <c r="E17" s="16" t="s">
        <v>83</v>
      </c>
      <c r="F17" s="15">
        <v>44697369</v>
      </c>
      <c r="G17" s="15">
        <v>44697497</v>
      </c>
      <c r="H17" s="15">
        <f t="shared" si="3"/>
        <v>129</v>
      </c>
      <c r="I17" s="17">
        <v>2</v>
      </c>
      <c r="J17" s="16" t="s">
        <v>102</v>
      </c>
      <c r="K17" s="17">
        <f t="shared" si="4"/>
        <v>0</v>
      </c>
      <c r="L17" s="41" t="s">
        <v>59</v>
      </c>
      <c r="M17" s="45">
        <f t="shared" si="0"/>
        <v>44697498</v>
      </c>
      <c r="N17" s="45">
        <f t="shared" si="1"/>
        <v>44697602</v>
      </c>
      <c r="O17" s="39">
        <f t="shared" si="2"/>
        <v>105</v>
      </c>
    </row>
    <row r="18" spans="5:15">
      <c r="E18" s="16" t="s">
        <v>84</v>
      </c>
      <c r="F18" s="15">
        <v>44697603</v>
      </c>
      <c r="G18" s="15">
        <v>44697782</v>
      </c>
      <c r="H18" s="15">
        <f t="shared" si="3"/>
        <v>180</v>
      </c>
      <c r="I18" s="17">
        <v>1</v>
      </c>
      <c r="J18" s="16" t="s">
        <v>102</v>
      </c>
      <c r="K18" s="17">
        <f t="shared" si="4"/>
        <v>0</v>
      </c>
      <c r="L18" s="41" t="s">
        <v>60</v>
      </c>
      <c r="M18" s="45">
        <f t="shared" si="0"/>
        <v>44697783</v>
      </c>
      <c r="N18" s="45">
        <f t="shared" si="1"/>
        <v>44698190</v>
      </c>
      <c r="O18" s="39">
        <f t="shared" si="2"/>
        <v>408</v>
      </c>
    </row>
    <row r="19" spans="5:15">
      <c r="E19" s="16" t="s">
        <v>85</v>
      </c>
      <c r="F19" s="15">
        <v>44698191</v>
      </c>
      <c r="G19" s="15">
        <v>44698263</v>
      </c>
      <c r="H19" s="15">
        <f t="shared" si="3"/>
        <v>73</v>
      </c>
      <c r="I19" s="17">
        <v>0</v>
      </c>
      <c r="J19" s="16" t="s">
        <v>102</v>
      </c>
      <c r="K19" s="17">
        <f t="shared" si="4"/>
        <v>1</v>
      </c>
      <c r="L19" s="41" t="s">
        <v>61</v>
      </c>
      <c r="M19" s="45">
        <f t="shared" si="0"/>
        <v>44698264</v>
      </c>
      <c r="N19" s="45">
        <f t="shared" si="1"/>
        <v>44700139</v>
      </c>
      <c r="O19" s="39">
        <f t="shared" si="2"/>
        <v>1876</v>
      </c>
    </row>
    <row r="20" spans="5:15">
      <c r="E20" s="16" t="s">
        <v>86</v>
      </c>
      <c r="F20" s="15">
        <v>44700140</v>
      </c>
      <c r="G20" s="15">
        <v>44700269</v>
      </c>
      <c r="H20" s="15">
        <f t="shared" si="3"/>
        <v>130</v>
      </c>
      <c r="I20" s="17">
        <v>0</v>
      </c>
      <c r="J20" s="16" t="s">
        <v>102</v>
      </c>
      <c r="K20" s="17">
        <f t="shared" si="4"/>
        <v>1</v>
      </c>
      <c r="L20" s="41" t="s">
        <v>62</v>
      </c>
      <c r="M20" s="45">
        <f t="shared" si="0"/>
        <v>44700270</v>
      </c>
      <c r="N20" s="45">
        <f t="shared" si="1"/>
        <v>44701541</v>
      </c>
      <c r="O20" s="39">
        <f t="shared" si="2"/>
        <v>1272</v>
      </c>
    </row>
    <row r="21" spans="5:15">
      <c r="E21" s="16" t="s">
        <v>87</v>
      </c>
      <c r="F21" s="15">
        <v>44701542</v>
      </c>
      <c r="G21" s="15">
        <v>44701615</v>
      </c>
      <c r="H21" s="15">
        <f t="shared" si="3"/>
        <v>74</v>
      </c>
      <c r="I21" s="17">
        <v>0</v>
      </c>
      <c r="J21" s="16" t="s">
        <v>102</v>
      </c>
      <c r="K21" s="17">
        <f t="shared" si="4"/>
        <v>2</v>
      </c>
      <c r="L21" s="41" t="s">
        <v>63</v>
      </c>
      <c r="M21" s="45">
        <f t="shared" si="0"/>
        <v>44701616</v>
      </c>
      <c r="N21" s="45">
        <f t="shared" si="1"/>
        <v>44707223</v>
      </c>
      <c r="O21" s="39">
        <f t="shared" si="2"/>
        <v>5608</v>
      </c>
    </row>
    <row r="22" spans="5:15">
      <c r="E22" s="16" t="s">
        <v>88</v>
      </c>
      <c r="F22" s="15">
        <v>44707224</v>
      </c>
      <c r="G22" s="15">
        <v>44707388</v>
      </c>
      <c r="H22" s="15">
        <f t="shared" si="3"/>
        <v>165</v>
      </c>
      <c r="I22" s="17">
        <v>1</v>
      </c>
      <c r="J22" s="16" t="s">
        <v>102</v>
      </c>
      <c r="K22" s="17">
        <f t="shared" si="4"/>
        <v>0</v>
      </c>
      <c r="L22" s="41" t="s">
        <v>64</v>
      </c>
      <c r="M22" s="45">
        <f t="shared" si="0"/>
        <v>44707389</v>
      </c>
      <c r="N22" s="45">
        <f t="shared" si="1"/>
        <v>44707580</v>
      </c>
      <c r="O22" s="39">
        <f t="shared" si="2"/>
        <v>192</v>
      </c>
    </row>
    <row r="23" spans="5:15" ht="15.75" thickBot="1">
      <c r="E23" s="16" t="s">
        <v>89</v>
      </c>
      <c r="F23" s="15">
        <v>44707581</v>
      </c>
      <c r="G23" s="15">
        <v>44707736</v>
      </c>
      <c r="H23" s="15">
        <f t="shared" si="3"/>
        <v>156</v>
      </c>
      <c r="I23" s="17">
        <v>0</v>
      </c>
      <c r="J23" s="16" t="s">
        <v>102</v>
      </c>
      <c r="K23" s="17">
        <f t="shared" si="4"/>
        <v>0</v>
      </c>
      <c r="L23" s="42" t="s">
        <v>65</v>
      </c>
      <c r="M23" s="46">
        <f t="shared" si="0"/>
        <v>44707737</v>
      </c>
      <c r="N23" s="46">
        <f t="shared" si="1"/>
        <v>44707877</v>
      </c>
      <c r="O23" s="40">
        <f t="shared" si="2"/>
        <v>141</v>
      </c>
    </row>
    <row r="24" spans="5:15" ht="15.75" thickBot="1">
      <c r="E24" s="18" t="s">
        <v>90</v>
      </c>
      <c r="F24" s="19">
        <v>44707878</v>
      </c>
      <c r="G24" s="19">
        <v>44708353</v>
      </c>
      <c r="H24" s="19" t="s">
        <v>106</v>
      </c>
      <c r="I24" s="20">
        <v>2</v>
      </c>
      <c r="J24" s="18" t="s">
        <v>101</v>
      </c>
      <c r="K24" s="20">
        <f>MOD(122,3)</f>
        <v>2</v>
      </c>
      <c r="L24" s="43"/>
      <c r="M24" s="47"/>
      <c r="N24" s="47"/>
      <c r="O24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C5" sqref="B4:C5"/>
    </sheetView>
  </sheetViews>
  <sheetFormatPr defaultRowHeight="15"/>
  <cols>
    <col min="1" max="1" width="10.7109375" bestFit="1" customWidth="1"/>
    <col min="2" max="3" width="12.5703125" bestFit="1" customWidth="1"/>
    <col min="4" max="4" width="9.85546875" customWidth="1"/>
    <col min="5" max="5" width="9.140625" style="38"/>
    <col min="6" max="6" width="10" style="38" customWidth="1"/>
    <col min="7" max="9" width="9.140625" style="38"/>
    <col min="10" max="10" width="22.140625" style="38" bestFit="1" customWidth="1"/>
    <col min="11" max="11" width="22.5703125" style="38" customWidth="1"/>
    <col min="12" max="12" width="10.28515625" style="38" bestFit="1" customWidth="1"/>
    <col min="13" max="14" width="9" style="38" bestFit="1" customWidth="1"/>
    <col min="15" max="15" width="9.140625" style="38"/>
    <col min="17" max="17" width="10" customWidth="1"/>
  </cols>
  <sheetData>
    <row r="1" spans="1:15" s="33" customFormat="1" ht="45.75" thickBot="1">
      <c r="A1" s="38" t="s">
        <v>95</v>
      </c>
      <c r="B1" s="80" t="s">
        <v>10</v>
      </c>
      <c r="C1" s="80" t="s">
        <v>9</v>
      </c>
      <c r="D1" s="80" t="s">
        <v>4</v>
      </c>
      <c r="E1" s="34" t="s">
        <v>67</v>
      </c>
      <c r="F1" s="35" t="s">
        <v>93</v>
      </c>
      <c r="G1" s="35" t="s">
        <v>91</v>
      </c>
      <c r="H1" s="35" t="s">
        <v>42</v>
      </c>
      <c r="I1" s="36" t="s">
        <v>94</v>
      </c>
      <c r="J1" s="34" t="s">
        <v>99</v>
      </c>
      <c r="K1" s="71" t="s">
        <v>100</v>
      </c>
      <c r="L1" s="49" t="s">
        <v>107</v>
      </c>
      <c r="M1" s="50" t="s">
        <v>93</v>
      </c>
      <c r="N1" s="50" t="s">
        <v>91</v>
      </c>
      <c r="O1" s="51" t="s">
        <v>42</v>
      </c>
    </row>
    <row r="2" spans="1:15">
      <c r="A2" s="78" t="s">
        <v>96</v>
      </c>
      <c r="B2" s="13">
        <v>44606510</v>
      </c>
      <c r="C2" s="13">
        <v>44708233</v>
      </c>
      <c r="D2" s="13">
        <v>44624343</v>
      </c>
      <c r="E2" s="53" t="s">
        <v>68</v>
      </c>
      <c r="F2" s="54">
        <v>44606510</v>
      </c>
      <c r="G2" s="54">
        <v>44606653</v>
      </c>
      <c r="H2" s="54">
        <f>G2-F2+1</f>
        <v>144</v>
      </c>
      <c r="I2" s="55">
        <v>-1</v>
      </c>
      <c r="J2" s="56" t="s">
        <v>103</v>
      </c>
      <c r="K2" s="69" t="s">
        <v>104</v>
      </c>
      <c r="L2" s="70" t="s">
        <v>44</v>
      </c>
      <c r="M2" s="59">
        <f>G2+1</f>
        <v>44606654</v>
      </c>
      <c r="N2" s="59">
        <f>F3-1</f>
        <v>44622518</v>
      </c>
      <c r="O2" s="60">
        <f>N2-M2+1</f>
        <v>15865</v>
      </c>
    </row>
    <row r="3" spans="1:15">
      <c r="A3" s="79" t="s">
        <v>108</v>
      </c>
      <c r="B3" s="13"/>
      <c r="C3" s="13"/>
      <c r="D3" s="13"/>
      <c r="E3" s="56" t="s">
        <v>69</v>
      </c>
      <c r="F3" s="61">
        <v>44622519</v>
      </c>
      <c r="G3" s="61">
        <v>44622699</v>
      </c>
      <c r="H3" s="61">
        <f>G3-F3+1</f>
        <v>181</v>
      </c>
      <c r="I3" s="57">
        <v>-1</v>
      </c>
      <c r="J3" s="56" t="s">
        <v>103</v>
      </c>
      <c r="K3" s="69">
        <f>MOD(223,3)</f>
        <v>1</v>
      </c>
      <c r="L3" s="70" t="s">
        <v>45</v>
      </c>
      <c r="M3" s="59">
        <f t="shared" ref="M3:M23" si="0">G3+1</f>
        <v>44622700</v>
      </c>
      <c r="N3" s="59">
        <f t="shared" ref="N3:N23" si="1">F4-1</f>
        <v>44624315</v>
      </c>
      <c r="O3" s="60">
        <f t="shared" ref="O3:O24" si="2">N3-M3+1</f>
        <v>1616</v>
      </c>
    </row>
    <row r="4" spans="1:15">
      <c r="A4" s="79" t="s">
        <v>11</v>
      </c>
      <c r="B4" s="79"/>
      <c r="C4" s="79"/>
      <c r="D4" s="79" t="s">
        <v>5</v>
      </c>
      <c r="E4" s="56" t="s">
        <v>70</v>
      </c>
      <c r="F4" s="61">
        <v>44624316</v>
      </c>
      <c r="G4" s="61">
        <v>44624565</v>
      </c>
      <c r="H4" s="61">
        <f>G4-F4+1</f>
        <v>250</v>
      </c>
      <c r="I4" s="57">
        <v>0</v>
      </c>
      <c r="J4" s="56" t="s">
        <v>101</v>
      </c>
      <c r="K4" s="69">
        <f>MOD(H4,3)</f>
        <v>1</v>
      </c>
      <c r="L4" s="70" t="s">
        <v>46</v>
      </c>
      <c r="M4" s="59">
        <f t="shared" si="0"/>
        <v>44624566</v>
      </c>
      <c r="N4" s="59">
        <f t="shared" si="1"/>
        <v>44645325</v>
      </c>
      <c r="O4" s="60">
        <f t="shared" si="2"/>
        <v>20760</v>
      </c>
    </row>
    <row r="5" spans="1:15">
      <c r="A5" s="13" t="s">
        <v>3</v>
      </c>
      <c r="B5" s="13"/>
      <c r="C5" s="13"/>
      <c r="D5" s="13">
        <v>44707999</v>
      </c>
      <c r="E5" s="56" t="s">
        <v>71</v>
      </c>
      <c r="F5" s="61">
        <v>44645326</v>
      </c>
      <c r="G5" s="61">
        <v>44645518</v>
      </c>
      <c r="H5" s="61">
        <f t="shared" ref="H4:H23" si="3">G5-F5+1</f>
        <v>193</v>
      </c>
      <c r="I5" s="57">
        <v>0</v>
      </c>
      <c r="J5" s="56" t="s">
        <v>102</v>
      </c>
      <c r="K5" s="69">
        <f t="shared" ref="K5:K23" si="4">MOD(H5,3)</f>
        <v>1</v>
      </c>
      <c r="L5" s="70" t="s">
        <v>47</v>
      </c>
      <c r="M5" s="59">
        <f t="shared" si="0"/>
        <v>44645519</v>
      </c>
      <c r="N5" s="59">
        <f t="shared" si="1"/>
        <v>44647442</v>
      </c>
      <c r="O5" s="60">
        <f t="shared" si="2"/>
        <v>1924</v>
      </c>
    </row>
    <row r="6" spans="1:15">
      <c r="A6" s="13"/>
      <c r="B6" s="13"/>
      <c r="C6" s="13"/>
      <c r="D6" s="13"/>
      <c r="E6" s="56" t="s">
        <v>72</v>
      </c>
      <c r="F6" s="61">
        <v>44647443</v>
      </c>
      <c r="G6" s="61">
        <v>44647534</v>
      </c>
      <c r="H6" s="61">
        <f t="shared" si="3"/>
        <v>92</v>
      </c>
      <c r="I6" s="57">
        <v>0</v>
      </c>
      <c r="J6" s="56" t="s">
        <v>102</v>
      </c>
      <c r="K6" s="69">
        <f t="shared" si="4"/>
        <v>2</v>
      </c>
      <c r="L6" s="70" t="s">
        <v>48</v>
      </c>
      <c r="M6" s="59">
        <f t="shared" si="0"/>
        <v>44647535</v>
      </c>
      <c r="N6" s="59">
        <f t="shared" si="1"/>
        <v>44666734</v>
      </c>
      <c r="O6" s="60">
        <f t="shared" si="2"/>
        <v>19200</v>
      </c>
    </row>
    <row r="7" spans="1:15">
      <c r="A7" s="79" t="s">
        <v>6</v>
      </c>
      <c r="B7" s="13"/>
      <c r="C7" s="13"/>
      <c r="D7" s="13"/>
      <c r="E7" s="56" t="s">
        <v>73</v>
      </c>
      <c r="F7" s="61">
        <v>44666735</v>
      </c>
      <c r="G7" s="61">
        <v>44666851</v>
      </c>
      <c r="H7" s="61">
        <f t="shared" si="3"/>
        <v>117</v>
      </c>
      <c r="I7" s="57">
        <v>1</v>
      </c>
      <c r="J7" s="56" t="s">
        <v>102</v>
      </c>
      <c r="K7" s="69">
        <f t="shared" si="4"/>
        <v>0</v>
      </c>
      <c r="L7" s="70" t="s">
        <v>49</v>
      </c>
      <c r="M7" s="59">
        <f t="shared" si="0"/>
        <v>44666852</v>
      </c>
      <c r="N7" s="59">
        <f t="shared" si="1"/>
        <v>44673785</v>
      </c>
      <c r="O7" s="60">
        <f t="shared" si="2"/>
        <v>6934</v>
      </c>
    </row>
    <row r="8" spans="1:15">
      <c r="A8" s="13">
        <v>24</v>
      </c>
      <c r="B8" s="13"/>
      <c r="C8" s="13"/>
      <c r="D8" s="13"/>
      <c r="E8" s="56" t="s">
        <v>74</v>
      </c>
      <c r="F8" s="61">
        <v>44673786</v>
      </c>
      <c r="G8" s="61">
        <v>44673941</v>
      </c>
      <c r="H8" s="61">
        <f t="shared" si="3"/>
        <v>156</v>
      </c>
      <c r="I8" s="57">
        <v>0</v>
      </c>
      <c r="J8" s="56" t="s">
        <v>102</v>
      </c>
      <c r="K8" s="69">
        <f t="shared" si="4"/>
        <v>0</v>
      </c>
      <c r="L8" s="70" t="s">
        <v>50</v>
      </c>
      <c r="M8" s="59">
        <f t="shared" si="0"/>
        <v>44673942</v>
      </c>
      <c r="N8" s="59">
        <f t="shared" si="1"/>
        <v>44674409</v>
      </c>
      <c r="O8" s="60">
        <f t="shared" si="2"/>
        <v>468</v>
      </c>
    </row>
    <row r="9" spans="1:15">
      <c r="A9" s="13"/>
      <c r="B9" s="13"/>
      <c r="C9" s="13"/>
      <c r="D9" s="13"/>
      <c r="E9" s="56" t="s">
        <v>75</v>
      </c>
      <c r="F9" s="61">
        <v>44674410</v>
      </c>
      <c r="G9" s="61">
        <v>44674557</v>
      </c>
      <c r="H9" s="61">
        <f t="shared" si="3"/>
        <v>148</v>
      </c>
      <c r="I9" s="57">
        <v>2</v>
      </c>
      <c r="J9" s="56" t="s">
        <v>102</v>
      </c>
      <c r="K9" s="69">
        <f t="shared" si="4"/>
        <v>1</v>
      </c>
      <c r="L9" s="70" t="s">
        <v>51</v>
      </c>
      <c r="M9" s="59">
        <f t="shared" si="0"/>
        <v>44674558</v>
      </c>
      <c r="N9" s="59">
        <f t="shared" si="1"/>
        <v>44675176</v>
      </c>
      <c r="O9" s="60">
        <f t="shared" si="2"/>
        <v>619</v>
      </c>
    </row>
    <row r="10" spans="1:15">
      <c r="A10" s="13"/>
      <c r="B10" s="13"/>
      <c r="C10" s="13"/>
      <c r="D10" s="13"/>
      <c r="E10" s="56" t="s">
        <v>76</v>
      </c>
      <c r="F10" s="61">
        <v>44675177</v>
      </c>
      <c r="G10" s="61">
        <v>44675268</v>
      </c>
      <c r="H10" s="61">
        <f t="shared" si="3"/>
        <v>92</v>
      </c>
      <c r="I10" s="57">
        <v>2</v>
      </c>
      <c r="J10" s="56" t="s">
        <v>102</v>
      </c>
      <c r="K10" s="69">
        <f t="shared" si="4"/>
        <v>2</v>
      </c>
      <c r="L10" s="70" t="s">
        <v>52</v>
      </c>
      <c r="M10" s="59">
        <f t="shared" si="0"/>
        <v>44675269</v>
      </c>
      <c r="N10" s="59">
        <f t="shared" si="1"/>
        <v>44675968</v>
      </c>
      <c r="O10" s="60">
        <f t="shared" si="2"/>
        <v>700</v>
      </c>
    </row>
    <row r="11" spans="1:15">
      <c r="E11" s="56" t="s">
        <v>77</v>
      </c>
      <c r="F11" s="61">
        <v>44675969</v>
      </c>
      <c r="G11" s="61">
        <v>44676149</v>
      </c>
      <c r="H11" s="61">
        <f t="shared" si="3"/>
        <v>181</v>
      </c>
      <c r="I11" s="57">
        <v>0</v>
      </c>
      <c r="J11" s="56" t="s">
        <v>102</v>
      </c>
      <c r="K11" s="69">
        <f t="shared" si="4"/>
        <v>1</v>
      </c>
      <c r="L11" s="70" t="s">
        <v>53</v>
      </c>
      <c r="M11" s="59">
        <f t="shared" si="0"/>
        <v>44676150</v>
      </c>
      <c r="N11" s="59">
        <f t="shared" si="1"/>
        <v>44681718</v>
      </c>
      <c r="O11" s="60">
        <f t="shared" si="2"/>
        <v>5569</v>
      </c>
    </row>
    <row r="12" spans="1:15">
      <c r="E12" s="56" t="s">
        <v>78</v>
      </c>
      <c r="F12" s="61">
        <v>44681719</v>
      </c>
      <c r="G12" s="61">
        <v>44681848</v>
      </c>
      <c r="H12" s="61">
        <f t="shared" si="3"/>
        <v>130</v>
      </c>
      <c r="I12" s="57">
        <v>0</v>
      </c>
      <c r="J12" s="56" t="s">
        <v>102</v>
      </c>
      <c r="K12" s="69">
        <f t="shared" si="4"/>
        <v>1</v>
      </c>
      <c r="L12" s="70" t="s">
        <v>54</v>
      </c>
      <c r="M12" s="59">
        <f t="shared" si="0"/>
        <v>44681849</v>
      </c>
      <c r="N12" s="59">
        <f t="shared" si="1"/>
        <v>44693823</v>
      </c>
      <c r="O12" s="60">
        <f t="shared" si="2"/>
        <v>11975</v>
      </c>
    </row>
    <row r="13" spans="1:15">
      <c r="E13" s="56" t="s">
        <v>79</v>
      </c>
      <c r="F13" s="61">
        <v>44693824</v>
      </c>
      <c r="G13" s="61">
        <v>44694004</v>
      </c>
      <c r="H13" s="61">
        <f t="shared" si="3"/>
        <v>181</v>
      </c>
      <c r="I13" s="57">
        <v>0</v>
      </c>
      <c r="J13" s="56" t="s">
        <v>102</v>
      </c>
      <c r="K13" s="69">
        <f t="shared" si="4"/>
        <v>1</v>
      </c>
      <c r="L13" s="70" t="s">
        <v>55</v>
      </c>
      <c r="M13" s="59">
        <f t="shared" si="0"/>
        <v>44694005</v>
      </c>
      <c r="N13" s="59">
        <f t="shared" si="1"/>
        <v>44694422</v>
      </c>
      <c r="O13" s="60">
        <f t="shared" si="2"/>
        <v>418</v>
      </c>
    </row>
    <row r="14" spans="1:15">
      <c r="E14" s="56" t="s">
        <v>80</v>
      </c>
      <c r="F14" s="61">
        <v>44694423</v>
      </c>
      <c r="G14" s="61">
        <v>44694576</v>
      </c>
      <c r="H14" s="61">
        <f t="shared" si="3"/>
        <v>154</v>
      </c>
      <c r="I14" s="57">
        <v>0</v>
      </c>
      <c r="J14" s="56" t="s">
        <v>102</v>
      </c>
      <c r="K14" s="69">
        <f t="shared" si="4"/>
        <v>1</v>
      </c>
      <c r="L14" s="70" t="s">
        <v>56</v>
      </c>
      <c r="M14" s="59">
        <f t="shared" si="0"/>
        <v>44694577</v>
      </c>
      <c r="N14" s="59">
        <f t="shared" si="1"/>
        <v>44696023</v>
      </c>
      <c r="O14" s="60">
        <f t="shared" si="2"/>
        <v>1447</v>
      </c>
    </row>
    <row r="15" spans="1:15">
      <c r="E15" s="56" t="s">
        <v>81</v>
      </c>
      <c r="F15" s="61">
        <v>44696024</v>
      </c>
      <c r="G15" s="61">
        <v>44696127</v>
      </c>
      <c r="H15" s="61">
        <f t="shared" si="3"/>
        <v>104</v>
      </c>
      <c r="I15" s="57">
        <v>0</v>
      </c>
      <c r="J15" s="56" t="s">
        <v>102</v>
      </c>
      <c r="K15" s="69">
        <f t="shared" si="4"/>
        <v>2</v>
      </c>
      <c r="L15" s="70" t="s">
        <v>57</v>
      </c>
      <c r="M15" s="59">
        <f t="shared" si="0"/>
        <v>44696128</v>
      </c>
      <c r="N15" s="59">
        <f t="shared" si="1"/>
        <v>44696427</v>
      </c>
      <c r="O15" s="60">
        <f t="shared" si="2"/>
        <v>300</v>
      </c>
    </row>
    <row r="16" spans="1:15">
      <c r="E16" s="56" t="s">
        <v>82</v>
      </c>
      <c r="F16" s="61">
        <v>44696428</v>
      </c>
      <c r="G16" s="61">
        <v>44696557</v>
      </c>
      <c r="H16" s="61">
        <f t="shared" si="3"/>
        <v>130</v>
      </c>
      <c r="I16" s="57">
        <v>1</v>
      </c>
      <c r="J16" s="56" t="s">
        <v>102</v>
      </c>
      <c r="K16" s="69">
        <f t="shared" si="4"/>
        <v>1</v>
      </c>
      <c r="L16" s="70" t="s">
        <v>58</v>
      </c>
      <c r="M16" s="59">
        <f t="shared" si="0"/>
        <v>44696558</v>
      </c>
      <c r="N16" s="59">
        <f t="shared" si="1"/>
        <v>44696912</v>
      </c>
      <c r="O16" s="60">
        <f t="shared" si="2"/>
        <v>355</v>
      </c>
    </row>
    <row r="17" spans="5:15">
      <c r="E17" s="56" t="s">
        <v>83</v>
      </c>
      <c r="F17" s="61">
        <v>44696913</v>
      </c>
      <c r="G17" s="61">
        <v>44697064</v>
      </c>
      <c r="H17" s="61">
        <f t="shared" si="3"/>
        <v>152</v>
      </c>
      <c r="I17" s="57">
        <v>1</v>
      </c>
      <c r="J17" s="56" t="s">
        <v>102</v>
      </c>
      <c r="K17" s="69">
        <f t="shared" si="4"/>
        <v>2</v>
      </c>
      <c r="L17" s="70" t="s">
        <v>59</v>
      </c>
      <c r="M17" s="59">
        <f t="shared" si="0"/>
        <v>44697065</v>
      </c>
      <c r="N17" s="59">
        <f t="shared" si="1"/>
        <v>44697368</v>
      </c>
      <c r="O17" s="60">
        <f t="shared" si="2"/>
        <v>304</v>
      </c>
    </row>
    <row r="18" spans="5:15">
      <c r="E18" s="56" t="s">
        <v>84</v>
      </c>
      <c r="F18" s="61">
        <v>44697369</v>
      </c>
      <c r="G18" s="61">
        <v>44697497</v>
      </c>
      <c r="H18" s="61">
        <f t="shared" si="3"/>
        <v>129</v>
      </c>
      <c r="I18" s="57">
        <v>2</v>
      </c>
      <c r="J18" s="56" t="s">
        <v>102</v>
      </c>
      <c r="K18" s="69">
        <f t="shared" si="4"/>
        <v>0</v>
      </c>
      <c r="L18" s="70" t="s">
        <v>60</v>
      </c>
      <c r="M18" s="59">
        <f t="shared" si="0"/>
        <v>44697498</v>
      </c>
      <c r="N18" s="59">
        <f t="shared" si="1"/>
        <v>44697602</v>
      </c>
      <c r="O18" s="60">
        <f t="shared" si="2"/>
        <v>105</v>
      </c>
    </row>
    <row r="19" spans="5:15">
      <c r="E19" s="56" t="s">
        <v>85</v>
      </c>
      <c r="F19" s="61">
        <v>44697603</v>
      </c>
      <c r="G19" s="61">
        <v>44697782</v>
      </c>
      <c r="H19" s="61">
        <f t="shared" si="3"/>
        <v>180</v>
      </c>
      <c r="I19" s="57">
        <v>1</v>
      </c>
      <c r="J19" s="56" t="s">
        <v>102</v>
      </c>
      <c r="K19" s="69">
        <f t="shared" si="4"/>
        <v>0</v>
      </c>
      <c r="L19" s="70" t="s">
        <v>61</v>
      </c>
      <c r="M19" s="59">
        <f>G19+1</f>
        <v>44697783</v>
      </c>
      <c r="N19" s="59">
        <f t="shared" si="1"/>
        <v>44698190</v>
      </c>
      <c r="O19" s="60">
        <f t="shared" si="2"/>
        <v>408</v>
      </c>
    </row>
    <row r="20" spans="5:15">
      <c r="E20" s="56" t="s">
        <v>86</v>
      </c>
      <c r="F20" s="61">
        <v>44698191</v>
      </c>
      <c r="G20" s="61">
        <v>44698263</v>
      </c>
      <c r="H20" s="61">
        <f t="shared" si="3"/>
        <v>73</v>
      </c>
      <c r="I20" s="57">
        <v>0</v>
      </c>
      <c r="J20" s="56" t="s">
        <v>102</v>
      </c>
      <c r="K20" s="69">
        <f t="shared" si="4"/>
        <v>1</v>
      </c>
      <c r="L20" s="70" t="s">
        <v>62</v>
      </c>
      <c r="M20" s="59">
        <f t="shared" si="0"/>
        <v>44698264</v>
      </c>
      <c r="N20" s="59">
        <f t="shared" si="1"/>
        <v>44700139</v>
      </c>
      <c r="O20" s="60">
        <f t="shared" si="2"/>
        <v>1876</v>
      </c>
    </row>
    <row r="21" spans="5:15">
      <c r="E21" s="56" t="s">
        <v>87</v>
      </c>
      <c r="F21" s="61">
        <v>44700140</v>
      </c>
      <c r="G21" s="61">
        <v>44700269</v>
      </c>
      <c r="H21" s="61">
        <f t="shared" si="3"/>
        <v>130</v>
      </c>
      <c r="I21" s="57">
        <v>0</v>
      </c>
      <c r="J21" s="56" t="s">
        <v>102</v>
      </c>
      <c r="K21" s="69">
        <f t="shared" si="4"/>
        <v>1</v>
      </c>
      <c r="L21" s="70" t="s">
        <v>63</v>
      </c>
      <c r="M21" s="59">
        <f t="shared" si="0"/>
        <v>44700270</v>
      </c>
      <c r="N21" s="59">
        <f t="shared" si="1"/>
        <v>44701541</v>
      </c>
      <c r="O21" s="60">
        <f t="shared" si="2"/>
        <v>1272</v>
      </c>
    </row>
    <row r="22" spans="5:15">
      <c r="E22" s="56" t="s">
        <v>88</v>
      </c>
      <c r="F22" s="61">
        <v>44701542</v>
      </c>
      <c r="G22" s="61">
        <v>44701615</v>
      </c>
      <c r="H22" s="61">
        <f t="shared" si="3"/>
        <v>74</v>
      </c>
      <c r="I22" s="57">
        <v>0</v>
      </c>
      <c r="J22" s="56" t="s">
        <v>102</v>
      </c>
      <c r="K22" s="69">
        <f t="shared" si="4"/>
        <v>2</v>
      </c>
      <c r="L22" s="70" t="s">
        <v>64</v>
      </c>
      <c r="M22" s="59">
        <f t="shared" si="0"/>
        <v>44701616</v>
      </c>
      <c r="N22" s="59">
        <f t="shared" si="1"/>
        <v>44707223</v>
      </c>
      <c r="O22" s="60">
        <f t="shared" si="2"/>
        <v>5608</v>
      </c>
    </row>
    <row r="23" spans="5:15">
      <c r="E23" s="56" t="s">
        <v>89</v>
      </c>
      <c r="F23" s="61">
        <v>44707224</v>
      </c>
      <c r="G23" s="61">
        <v>44707388</v>
      </c>
      <c r="H23" s="61">
        <f t="shared" si="3"/>
        <v>165</v>
      </c>
      <c r="I23" s="57">
        <v>1</v>
      </c>
      <c r="J23" s="56" t="s">
        <v>102</v>
      </c>
      <c r="K23" s="69">
        <f t="shared" si="4"/>
        <v>0</v>
      </c>
      <c r="L23" s="70" t="s">
        <v>65</v>
      </c>
      <c r="M23" s="59">
        <f t="shared" si="0"/>
        <v>44707389</v>
      </c>
      <c r="N23" s="59">
        <f t="shared" si="1"/>
        <v>44707580</v>
      </c>
      <c r="O23" s="60">
        <f t="shared" si="2"/>
        <v>192</v>
      </c>
    </row>
    <row r="24" spans="5:15" ht="15.75" thickBot="1">
      <c r="E24" s="56" t="s">
        <v>90</v>
      </c>
      <c r="F24" s="61">
        <v>44707581</v>
      </c>
      <c r="G24" s="61">
        <v>44707736</v>
      </c>
      <c r="H24" s="61" t="s">
        <v>106</v>
      </c>
      <c r="I24" s="57">
        <v>0</v>
      </c>
      <c r="J24" s="56" t="s">
        <v>102</v>
      </c>
      <c r="K24" s="69">
        <f>MOD(122,3)</f>
        <v>2</v>
      </c>
      <c r="L24" s="68" t="s">
        <v>66</v>
      </c>
      <c r="M24" s="63">
        <f>G24+1</f>
        <v>44707737</v>
      </c>
      <c r="N24" s="63">
        <f>F25-1</f>
        <v>44707877</v>
      </c>
      <c r="O24" s="64">
        <f t="shared" si="2"/>
        <v>141</v>
      </c>
    </row>
    <row r="25" spans="5:15" ht="15.75" thickBot="1">
      <c r="E25" s="65" t="s">
        <v>109</v>
      </c>
      <c r="F25" s="66">
        <v>44707878</v>
      </c>
      <c r="G25" s="66">
        <v>44708233</v>
      </c>
      <c r="H25" s="66">
        <f>G25-F25+1</f>
        <v>356</v>
      </c>
      <c r="I25" s="67">
        <v>2</v>
      </c>
      <c r="J25" s="65" t="s">
        <v>101</v>
      </c>
      <c r="K25" s="67">
        <f>MOD(122,3)</f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O83"/>
  <sheetViews>
    <sheetView tabSelected="1" workbookViewId="0">
      <selection activeCell="C14" sqref="C14"/>
    </sheetView>
  </sheetViews>
  <sheetFormatPr defaultRowHeight="15"/>
  <cols>
    <col min="1" max="1" width="10.7109375" style="13" bestFit="1" customWidth="1"/>
    <col min="2" max="3" width="12.5703125" style="13" bestFit="1" customWidth="1"/>
    <col min="4" max="4" width="10.7109375" style="13" customWidth="1"/>
    <col min="5" max="5" width="9.28515625" style="13" customWidth="1"/>
    <col min="6" max="9" width="9.140625" style="13"/>
    <col min="10" max="10" width="22.140625" style="13" bestFit="1" customWidth="1"/>
    <col min="11" max="11" width="23.28515625" style="13" customWidth="1"/>
    <col min="12" max="12" width="10.28515625" style="13" bestFit="1" customWidth="1"/>
    <col min="13" max="13" width="9.7109375" style="13" customWidth="1"/>
    <col min="14" max="15" width="9.140625" style="13"/>
  </cols>
  <sheetData>
    <row r="1" spans="1:93" s="38" customFormat="1" ht="30.75" thickBot="1">
      <c r="A1" s="38" t="s">
        <v>95</v>
      </c>
      <c r="B1" s="80" t="s">
        <v>10</v>
      </c>
      <c r="C1" s="80" t="s">
        <v>9</v>
      </c>
      <c r="D1" s="80" t="s">
        <v>4</v>
      </c>
      <c r="E1" s="34" t="s">
        <v>112</v>
      </c>
      <c r="F1" s="35" t="s">
        <v>93</v>
      </c>
      <c r="G1" s="35" t="s">
        <v>91</v>
      </c>
      <c r="H1" s="35" t="s">
        <v>111</v>
      </c>
      <c r="I1" s="35" t="s">
        <v>94</v>
      </c>
      <c r="J1" s="35" t="s">
        <v>99</v>
      </c>
      <c r="K1" s="77" t="s">
        <v>100</v>
      </c>
      <c r="L1" s="52" t="s">
        <v>107</v>
      </c>
      <c r="M1" s="50" t="s">
        <v>93</v>
      </c>
      <c r="N1" s="50" t="s">
        <v>91</v>
      </c>
      <c r="O1" s="51" t="s">
        <v>42</v>
      </c>
    </row>
    <row r="2" spans="1:93">
      <c r="A2" s="78" t="s">
        <v>97</v>
      </c>
      <c r="B2" s="13">
        <v>44606510</v>
      </c>
      <c r="C2" s="13">
        <v>44801637</v>
      </c>
      <c r="D2" s="13">
        <v>44624343</v>
      </c>
      <c r="E2" s="75" t="s">
        <v>68</v>
      </c>
      <c r="F2" s="15">
        <v>44606510</v>
      </c>
      <c r="G2" s="15">
        <v>44606653</v>
      </c>
      <c r="H2" s="15">
        <f>G2-F2+1</f>
        <v>144</v>
      </c>
      <c r="I2" s="15">
        <v>-1</v>
      </c>
      <c r="J2" s="15" t="s">
        <v>103</v>
      </c>
      <c r="K2" s="15" t="s">
        <v>104</v>
      </c>
      <c r="L2" s="58" t="s">
        <v>44</v>
      </c>
      <c r="M2" s="59">
        <f>G2+1</f>
        <v>44606654</v>
      </c>
      <c r="N2" s="59">
        <f>F3-1</f>
        <v>44624315</v>
      </c>
      <c r="O2" s="60">
        <f>N2-M2+1</f>
        <v>17662</v>
      </c>
    </row>
    <row r="3" spans="1:93">
      <c r="A3" s="13" t="s">
        <v>12</v>
      </c>
      <c r="E3" s="75" t="s">
        <v>69</v>
      </c>
      <c r="F3" s="15">
        <v>44624316</v>
      </c>
      <c r="G3" s="15">
        <v>44624565</v>
      </c>
      <c r="H3" s="15" t="s">
        <v>105</v>
      </c>
      <c r="I3" s="15">
        <v>0</v>
      </c>
      <c r="J3" s="15" t="s">
        <v>101</v>
      </c>
      <c r="K3" s="15">
        <f>MOD(223,3)</f>
        <v>1</v>
      </c>
      <c r="L3" s="58" t="s">
        <v>45</v>
      </c>
      <c r="M3" s="59">
        <f>G3+1</f>
        <v>44624566</v>
      </c>
      <c r="N3" s="59">
        <f>F4-1</f>
        <v>44645325</v>
      </c>
      <c r="O3" s="60">
        <f t="shared" ref="O3:O41" si="0">N3-M3+1</f>
        <v>20760</v>
      </c>
    </row>
    <row r="4" spans="1:93">
      <c r="A4" s="13" t="s">
        <v>2</v>
      </c>
      <c r="B4" s="79"/>
      <c r="C4" s="79"/>
      <c r="D4" s="79" t="s">
        <v>5</v>
      </c>
      <c r="E4" s="75" t="s">
        <v>70</v>
      </c>
      <c r="F4" s="15">
        <v>44645326</v>
      </c>
      <c r="G4" s="15">
        <v>44645518</v>
      </c>
      <c r="H4" s="15">
        <f t="shared" ref="H3:H42" si="1">G4-F4+1</f>
        <v>193</v>
      </c>
      <c r="I4" s="15">
        <v>0</v>
      </c>
      <c r="J4" s="15" t="s">
        <v>102</v>
      </c>
      <c r="K4" s="15">
        <f>MOD(H4,3)</f>
        <v>1</v>
      </c>
      <c r="L4" s="58" t="s">
        <v>46</v>
      </c>
      <c r="M4" s="59">
        <f t="shared" ref="M3:M41" si="2">G4+1</f>
        <v>44645519</v>
      </c>
      <c r="N4" s="59">
        <f t="shared" ref="N3:N41" si="3">F5-1</f>
        <v>44647442</v>
      </c>
      <c r="O4" s="60">
        <f t="shared" si="0"/>
        <v>1924</v>
      </c>
    </row>
    <row r="5" spans="1:93">
      <c r="A5" s="79" t="s">
        <v>11</v>
      </c>
      <c r="D5" s="13">
        <v>44801422</v>
      </c>
      <c r="E5" s="75" t="s">
        <v>71</v>
      </c>
      <c r="F5" s="15">
        <v>44647443</v>
      </c>
      <c r="G5" s="15">
        <v>44647534</v>
      </c>
      <c r="H5" s="15">
        <f t="shared" si="1"/>
        <v>92</v>
      </c>
      <c r="I5" s="15">
        <v>0</v>
      </c>
      <c r="J5" s="15" t="s">
        <v>102</v>
      </c>
      <c r="K5" s="15">
        <f t="shared" ref="K5:K41" si="4">MOD(H5,3)</f>
        <v>2</v>
      </c>
      <c r="L5" s="58" t="s">
        <v>47</v>
      </c>
      <c r="M5" s="59">
        <f t="shared" si="2"/>
        <v>44647535</v>
      </c>
      <c r="N5" s="59">
        <f t="shared" si="3"/>
        <v>44666734</v>
      </c>
      <c r="O5" s="60">
        <f t="shared" si="0"/>
        <v>19200</v>
      </c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 t="s">
        <v>110</v>
      </c>
      <c r="CI5" s="72"/>
      <c r="CJ5" s="72"/>
      <c r="CK5" s="72"/>
      <c r="CL5" s="72"/>
      <c r="CM5" s="72"/>
      <c r="CN5" s="72"/>
      <c r="CO5" s="72"/>
    </row>
    <row r="6" spans="1:93">
      <c r="A6" s="13" t="s">
        <v>3</v>
      </c>
      <c r="E6" s="75" t="s">
        <v>72</v>
      </c>
      <c r="F6" s="15">
        <v>44666735</v>
      </c>
      <c r="G6" s="15">
        <v>44666851</v>
      </c>
      <c r="H6" s="15">
        <f t="shared" si="1"/>
        <v>117</v>
      </c>
      <c r="I6" s="15">
        <v>1</v>
      </c>
      <c r="J6" s="15" t="s">
        <v>102</v>
      </c>
      <c r="K6" s="15">
        <f t="shared" si="4"/>
        <v>0</v>
      </c>
      <c r="L6" s="58" t="s">
        <v>48</v>
      </c>
      <c r="M6" s="59">
        <f t="shared" si="2"/>
        <v>44666852</v>
      </c>
      <c r="N6" s="59">
        <f t="shared" si="3"/>
        <v>44673785</v>
      </c>
      <c r="O6" s="60">
        <f t="shared" si="0"/>
        <v>6934</v>
      </c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>
        <v>-1</v>
      </c>
      <c r="CI6" s="72">
        <v>0</v>
      </c>
      <c r="CJ6" s="72">
        <v>0</v>
      </c>
      <c r="CK6" s="72">
        <v>0</v>
      </c>
      <c r="CL6" s="72">
        <v>1</v>
      </c>
      <c r="CM6" s="72">
        <v>0</v>
      </c>
      <c r="CN6" s="72">
        <v>2</v>
      </c>
      <c r="CO6" s="72">
        <v>2</v>
      </c>
    </row>
    <row r="7" spans="1:93">
      <c r="A7" s="79" t="s">
        <v>6</v>
      </c>
      <c r="E7" s="75" t="s">
        <v>73</v>
      </c>
      <c r="F7" s="15">
        <v>44673786</v>
      </c>
      <c r="G7" s="15">
        <v>44673941</v>
      </c>
      <c r="H7" s="15">
        <f t="shared" si="1"/>
        <v>156</v>
      </c>
      <c r="I7" s="15">
        <v>0</v>
      </c>
      <c r="J7" s="15" t="s">
        <v>102</v>
      </c>
      <c r="K7" s="15">
        <f t="shared" si="4"/>
        <v>0</v>
      </c>
      <c r="L7" s="58" t="s">
        <v>49</v>
      </c>
      <c r="M7" s="59">
        <f t="shared" si="2"/>
        <v>44673942</v>
      </c>
      <c r="N7" s="59">
        <f t="shared" si="3"/>
        <v>44674409</v>
      </c>
      <c r="O7" s="60">
        <f t="shared" si="0"/>
        <v>468</v>
      </c>
    </row>
    <row r="8" spans="1:93">
      <c r="A8" s="13">
        <v>41</v>
      </c>
      <c r="E8" s="75" t="s">
        <v>74</v>
      </c>
      <c r="F8" s="15">
        <v>44674410</v>
      </c>
      <c r="G8" s="15">
        <v>44674557</v>
      </c>
      <c r="H8" s="15">
        <f t="shared" si="1"/>
        <v>148</v>
      </c>
      <c r="I8" s="15">
        <v>2</v>
      </c>
      <c r="J8" s="15" t="s">
        <v>102</v>
      </c>
      <c r="K8" s="15">
        <f t="shared" si="4"/>
        <v>1</v>
      </c>
      <c r="L8" s="58" t="s">
        <v>50</v>
      </c>
      <c r="M8" s="59">
        <f t="shared" si="2"/>
        <v>44674558</v>
      </c>
      <c r="N8" s="59">
        <f t="shared" si="3"/>
        <v>44675176</v>
      </c>
      <c r="O8" s="60">
        <f t="shared" si="0"/>
        <v>619</v>
      </c>
    </row>
    <row r="9" spans="1:93">
      <c r="E9" s="75" t="s">
        <v>75</v>
      </c>
      <c r="F9" s="15">
        <v>44675177</v>
      </c>
      <c r="G9" s="15">
        <v>44675268</v>
      </c>
      <c r="H9" s="15">
        <f t="shared" si="1"/>
        <v>92</v>
      </c>
      <c r="I9" s="15">
        <v>2</v>
      </c>
      <c r="J9" s="15" t="s">
        <v>102</v>
      </c>
      <c r="K9" s="15">
        <f t="shared" si="4"/>
        <v>2</v>
      </c>
      <c r="L9" s="58" t="s">
        <v>51</v>
      </c>
      <c r="M9" s="59">
        <f t="shared" si="2"/>
        <v>44675269</v>
      </c>
      <c r="N9" s="59">
        <f t="shared" si="3"/>
        <v>44675968</v>
      </c>
      <c r="O9" s="60">
        <f t="shared" si="0"/>
        <v>700</v>
      </c>
    </row>
    <row r="10" spans="1:93">
      <c r="E10" s="75" t="s">
        <v>76</v>
      </c>
      <c r="F10" s="15">
        <v>44675969</v>
      </c>
      <c r="G10" s="15">
        <v>44676149</v>
      </c>
      <c r="H10" s="15">
        <f t="shared" si="1"/>
        <v>181</v>
      </c>
      <c r="I10" s="15">
        <v>0</v>
      </c>
      <c r="J10" s="15" t="s">
        <v>102</v>
      </c>
      <c r="K10" s="15">
        <f t="shared" si="4"/>
        <v>1</v>
      </c>
      <c r="L10" s="58" t="s">
        <v>52</v>
      </c>
      <c r="M10" s="59">
        <f t="shared" si="2"/>
        <v>44676150</v>
      </c>
      <c r="N10" s="59">
        <f t="shared" si="3"/>
        <v>44681718</v>
      </c>
      <c r="O10" s="60">
        <f t="shared" si="0"/>
        <v>5569</v>
      </c>
    </row>
    <row r="11" spans="1:93">
      <c r="E11" s="75" t="s">
        <v>77</v>
      </c>
      <c r="F11" s="15">
        <v>44681719</v>
      </c>
      <c r="G11" s="15">
        <v>44681848</v>
      </c>
      <c r="H11" s="15">
        <f t="shared" si="1"/>
        <v>130</v>
      </c>
      <c r="I11" s="15">
        <v>0</v>
      </c>
      <c r="J11" s="15" t="s">
        <v>102</v>
      </c>
      <c r="K11" s="15">
        <f t="shared" si="4"/>
        <v>1</v>
      </c>
      <c r="L11" s="58" t="s">
        <v>53</v>
      </c>
      <c r="M11" s="59">
        <f t="shared" si="2"/>
        <v>44681849</v>
      </c>
      <c r="N11" s="59">
        <f t="shared" si="3"/>
        <v>44693823</v>
      </c>
      <c r="O11" s="60">
        <f t="shared" si="0"/>
        <v>11975</v>
      </c>
    </row>
    <row r="12" spans="1:93">
      <c r="E12" s="75" t="s">
        <v>78</v>
      </c>
      <c r="F12" s="15">
        <v>44693824</v>
      </c>
      <c r="G12" s="15">
        <v>44694004</v>
      </c>
      <c r="H12" s="15">
        <f t="shared" si="1"/>
        <v>181</v>
      </c>
      <c r="I12" s="15">
        <v>0</v>
      </c>
      <c r="J12" s="15" t="s">
        <v>102</v>
      </c>
      <c r="K12" s="15">
        <f t="shared" si="4"/>
        <v>1</v>
      </c>
      <c r="L12" s="58" t="s">
        <v>54</v>
      </c>
      <c r="M12" s="59">
        <f t="shared" si="2"/>
        <v>44694005</v>
      </c>
      <c r="N12" s="59">
        <f t="shared" si="3"/>
        <v>44694422</v>
      </c>
      <c r="O12" s="60">
        <f t="shared" si="0"/>
        <v>418</v>
      </c>
    </row>
    <row r="13" spans="1:93">
      <c r="E13" s="75" t="s">
        <v>79</v>
      </c>
      <c r="F13" s="15">
        <v>44694423</v>
      </c>
      <c r="G13" s="15">
        <v>44694576</v>
      </c>
      <c r="H13" s="15">
        <f t="shared" si="1"/>
        <v>154</v>
      </c>
      <c r="I13" s="15">
        <v>0</v>
      </c>
      <c r="J13" s="15" t="s">
        <v>102</v>
      </c>
      <c r="K13" s="15">
        <f t="shared" si="4"/>
        <v>1</v>
      </c>
      <c r="L13" s="58" t="s">
        <v>55</v>
      </c>
      <c r="M13" s="59">
        <f t="shared" si="2"/>
        <v>44694577</v>
      </c>
      <c r="N13" s="59">
        <f t="shared" si="3"/>
        <v>44696023</v>
      </c>
      <c r="O13" s="60">
        <f t="shared" si="0"/>
        <v>1447</v>
      </c>
    </row>
    <row r="14" spans="1:93">
      <c r="E14" s="75" t="s">
        <v>80</v>
      </c>
      <c r="F14" s="15">
        <v>44696024</v>
      </c>
      <c r="G14" s="15">
        <v>44696127</v>
      </c>
      <c r="H14" s="15">
        <f t="shared" si="1"/>
        <v>104</v>
      </c>
      <c r="I14" s="15">
        <v>0</v>
      </c>
      <c r="J14" s="15" t="s">
        <v>102</v>
      </c>
      <c r="K14" s="15">
        <f t="shared" si="4"/>
        <v>2</v>
      </c>
      <c r="L14" s="58" t="s">
        <v>56</v>
      </c>
      <c r="M14" s="59">
        <f t="shared" si="2"/>
        <v>44696128</v>
      </c>
      <c r="N14" s="59">
        <f t="shared" si="3"/>
        <v>44696427</v>
      </c>
      <c r="O14" s="60">
        <f t="shared" si="0"/>
        <v>300</v>
      </c>
    </row>
    <row r="15" spans="1:93">
      <c r="E15" s="75" t="s">
        <v>81</v>
      </c>
      <c r="F15" s="15">
        <v>44696428</v>
      </c>
      <c r="G15" s="15">
        <v>44696557</v>
      </c>
      <c r="H15" s="15">
        <f t="shared" si="1"/>
        <v>130</v>
      </c>
      <c r="I15" s="15">
        <v>1</v>
      </c>
      <c r="J15" s="15" t="s">
        <v>102</v>
      </c>
      <c r="K15" s="15">
        <f t="shared" si="4"/>
        <v>1</v>
      </c>
      <c r="L15" s="58" t="s">
        <v>57</v>
      </c>
      <c r="M15" s="59">
        <f t="shared" si="2"/>
        <v>44696558</v>
      </c>
      <c r="N15" s="59">
        <f t="shared" si="3"/>
        <v>44696912</v>
      </c>
      <c r="O15" s="60">
        <f t="shared" si="0"/>
        <v>355</v>
      </c>
    </row>
    <row r="16" spans="1:93">
      <c r="E16" s="75" t="s">
        <v>82</v>
      </c>
      <c r="F16" s="15">
        <v>44696913</v>
      </c>
      <c r="G16" s="15">
        <v>44697064</v>
      </c>
      <c r="H16" s="15">
        <f t="shared" si="1"/>
        <v>152</v>
      </c>
      <c r="I16" s="15">
        <v>1</v>
      </c>
      <c r="J16" s="15" t="s">
        <v>102</v>
      </c>
      <c r="K16" s="15">
        <f t="shared" si="4"/>
        <v>2</v>
      </c>
      <c r="L16" s="58" t="s">
        <v>58</v>
      </c>
      <c r="M16" s="59">
        <f t="shared" si="2"/>
        <v>44697065</v>
      </c>
      <c r="N16" s="59">
        <f t="shared" si="3"/>
        <v>44697368</v>
      </c>
      <c r="O16" s="60">
        <f t="shared" si="0"/>
        <v>304</v>
      </c>
    </row>
    <row r="17" spans="5:15">
      <c r="E17" s="75" t="s">
        <v>83</v>
      </c>
      <c r="F17" s="15">
        <v>44697369</v>
      </c>
      <c r="G17" s="15">
        <v>44697497</v>
      </c>
      <c r="H17" s="15">
        <f t="shared" si="1"/>
        <v>129</v>
      </c>
      <c r="I17" s="15">
        <v>2</v>
      </c>
      <c r="J17" s="15" t="s">
        <v>102</v>
      </c>
      <c r="K17" s="15">
        <f t="shared" si="4"/>
        <v>0</v>
      </c>
      <c r="L17" s="58" t="s">
        <v>59</v>
      </c>
      <c r="M17" s="59">
        <f t="shared" si="2"/>
        <v>44697498</v>
      </c>
      <c r="N17" s="59">
        <f t="shared" si="3"/>
        <v>44697602</v>
      </c>
      <c r="O17" s="60">
        <f t="shared" si="0"/>
        <v>105</v>
      </c>
    </row>
    <row r="18" spans="5:15">
      <c r="E18" s="75" t="s">
        <v>84</v>
      </c>
      <c r="F18" s="15">
        <v>44697603</v>
      </c>
      <c r="G18" s="15">
        <v>44697782</v>
      </c>
      <c r="H18" s="15">
        <f t="shared" si="1"/>
        <v>180</v>
      </c>
      <c r="I18" s="15">
        <v>1</v>
      </c>
      <c r="J18" s="15" t="s">
        <v>102</v>
      </c>
      <c r="K18" s="15">
        <f t="shared" si="4"/>
        <v>0</v>
      </c>
      <c r="L18" s="58" t="s">
        <v>60</v>
      </c>
      <c r="M18" s="59">
        <f t="shared" si="2"/>
        <v>44697783</v>
      </c>
      <c r="N18" s="59">
        <f t="shared" si="3"/>
        <v>44698190</v>
      </c>
      <c r="O18" s="60">
        <f t="shared" si="0"/>
        <v>408</v>
      </c>
    </row>
    <row r="19" spans="5:15">
      <c r="E19" s="75" t="s">
        <v>85</v>
      </c>
      <c r="F19" s="15">
        <v>44698191</v>
      </c>
      <c r="G19" s="15">
        <v>44698263</v>
      </c>
      <c r="H19" s="15">
        <f t="shared" si="1"/>
        <v>73</v>
      </c>
      <c r="I19" s="15">
        <v>0</v>
      </c>
      <c r="J19" s="15" t="s">
        <v>102</v>
      </c>
      <c r="K19" s="15">
        <f t="shared" si="4"/>
        <v>1</v>
      </c>
      <c r="L19" s="58" t="s">
        <v>61</v>
      </c>
      <c r="M19" s="59">
        <f t="shared" si="2"/>
        <v>44698264</v>
      </c>
      <c r="N19" s="59">
        <f t="shared" si="3"/>
        <v>44700139</v>
      </c>
      <c r="O19" s="60">
        <f t="shared" si="0"/>
        <v>1876</v>
      </c>
    </row>
    <row r="20" spans="5:15">
      <c r="E20" s="75" t="s">
        <v>86</v>
      </c>
      <c r="F20" s="15">
        <v>44700140</v>
      </c>
      <c r="G20" s="15">
        <v>44700269</v>
      </c>
      <c r="H20" s="15">
        <f t="shared" si="1"/>
        <v>130</v>
      </c>
      <c r="I20" s="15">
        <v>0</v>
      </c>
      <c r="J20" s="15" t="s">
        <v>102</v>
      </c>
      <c r="K20" s="15">
        <f t="shared" si="4"/>
        <v>1</v>
      </c>
      <c r="L20" s="58" t="s">
        <v>62</v>
      </c>
      <c r="M20" s="59">
        <f t="shared" si="2"/>
        <v>44700270</v>
      </c>
      <c r="N20" s="59">
        <f t="shared" si="3"/>
        <v>44701541</v>
      </c>
      <c r="O20" s="60">
        <f t="shared" si="0"/>
        <v>1272</v>
      </c>
    </row>
    <row r="21" spans="5:15">
      <c r="E21" s="75" t="s">
        <v>87</v>
      </c>
      <c r="F21" s="15">
        <v>44701542</v>
      </c>
      <c r="G21" s="15">
        <v>44701615</v>
      </c>
      <c r="H21" s="15">
        <f t="shared" si="1"/>
        <v>74</v>
      </c>
      <c r="I21" s="15">
        <v>0</v>
      </c>
      <c r="J21" s="15" t="s">
        <v>102</v>
      </c>
      <c r="K21" s="15">
        <f t="shared" si="4"/>
        <v>2</v>
      </c>
      <c r="L21" s="58" t="s">
        <v>63</v>
      </c>
      <c r="M21" s="59">
        <f t="shared" si="2"/>
        <v>44701616</v>
      </c>
      <c r="N21" s="59">
        <f t="shared" si="3"/>
        <v>44707223</v>
      </c>
      <c r="O21" s="60">
        <f t="shared" si="0"/>
        <v>5608</v>
      </c>
    </row>
    <row r="22" spans="5:15">
      <c r="E22" s="75" t="s">
        <v>88</v>
      </c>
      <c r="F22" s="15">
        <v>44707224</v>
      </c>
      <c r="G22" s="15">
        <v>44707388</v>
      </c>
      <c r="H22" s="15">
        <f t="shared" si="1"/>
        <v>165</v>
      </c>
      <c r="I22" s="15">
        <v>1</v>
      </c>
      <c r="J22" s="15" t="s">
        <v>102</v>
      </c>
      <c r="K22" s="15">
        <f t="shared" si="4"/>
        <v>0</v>
      </c>
      <c r="L22" s="58" t="s">
        <v>64</v>
      </c>
      <c r="M22" s="59">
        <f t="shared" si="2"/>
        <v>44707389</v>
      </c>
      <c r="N22" s="59">
        <f t="shared" si="3"/>
        <v>44707580</v>
      </c>
      <c r="O22" s="60">
        <f t="shared" si="0"/>
        <v>192</v>
      </c>
    </row>
    <row r="23" spans="5:15">
      <c r="E23" s="75" t="s">
        <v>89</v>
      </c>
      <c r="F23" s="15">
        <v>44707581</v>
      </c>
      <c r="G23" s="15">
        <v>44707736</v>
      </c>
      <c r="H23" s="15">
        <f t="shared" si="1"/>
        <v>156</v>
      </c>
      <c r="I23" s="15">
        <v>0</v>
      </c>
      <c r="J23" s="15" t="s">
        <v>102</v>
      </c>
      <c r="K23" s="15">
        <f t="shared" si="4"/>
        <v>0</v>
      </c>
      <c r="L23" s="58" t="s">
        <v>65</v>
      </c>
      <c r="M23" s="59">
        <f t="shared" si="2"/>
        <v>44707737</v>
      </c>
      <c r="N23" s="59">
        <f t="shared" si="3"/>
        <v>44707877</v>
      </c>
      <c r="O23" s="60">
        <f t="shared" si="0"/>
        <v>141</v>
      </c>
    </row>
    <row r="24" spans="5:15">
      <c r="E24" s="75" t="s">
        <v>90</v>
      </c>
      <c r="F24" s="15">
        <v>44707878</v>
      </c>
      <c r="G24" s="15">
        <v>44707995</v>
      </c>
      <c r="H24" s="15">
        <f t="shared" si="1"/>
        <v>118</v>
      </c>
      <c r="I24" s="15">
        <v>2</v>
      </c>
      <c r="J24" s="15" t="s">
        <v>102</v>
      </c>
      <c r="K24" s="15">
        <f t="shared" si="4"/>
        <v>1</v>
      </c>
      <c r="L24" s="58" t="s">
        <v>66</v>
      </c>
      <c r="M24" s="59">
        <f t="shared" si="2"/>
        <v>44707996</v>
      </c>
      <c r="N24" s="59">
        <f t="shared" si="3"/>
        <v>44756423</v>
      </c>
      <c r="O24" s="60">
        <f t="shared" si="0"/>
        <v>48428</v>
      </c>
    </row>
    <row r="25" spans="5:15">
      <c r="E25" s="75" t="s">
        <v>109</v>
      </c>
      <c r="F25" s="15">
        <v>44756424</v>
      </c>
      <c r="G25" s="15">
        <v>44756539</v>
      </c>
      <c r="H25" s="15">
        <f t="shared" si="1"/>
        <v>116</v>
      </c>
      <c r="I25" s="15">
        <v>2</v>
      </c>
      <c r="J25" s="15" t="s">
        <v>102</v>
      </c>
      <c r="K25" s="15">
        <f t="shared" si="4"/>
        <v>2</v>
      </c>
      <c r="L25" s="58" t="s">
        <v>130</v>
      </c>
      <c r="M25" s="59">
        <f t="shared" si="2"/>
        <v>44756540</v>
      </c>
      <c r="N25" s="59">
        <f t="shared" si="3"/>
        <v>44756945</v>
      </c>
      <c r="O25" s="60">
        <f t="shared" si="0"/>
        <v>406</v>
      </c>
    </row>
    <row r="26" spans="5:15">
      <c r="E26" s="75" t="s">
        <v>113</v>
      </c>
      <c r="F26" s="15">
        <v>44756946</v>
      </c>
      <c r="G26" s="15">
        <v>44757149</v>
      </c>
      <c r="H26" s="15">
        <f t="shared" si="1"/>
        <v>204</v>
      </c>
      <c r="I26" s="15">
        <v>0</v>
      </c>
      <c r="J26" s="15" t="s">
        <v>102</v>
      </c>
      <c r="K26" s="15">
        <f t="shared" si="4"/>
        <v>0</v>
      </c>
      <c r="L26" s="58" t="s">
        <v>131</v>
      </c>
      <c r="M26" s="59">
        <f t="shared" si="2"/>
        <v>44757150</v>
      </c>
      <c r="N26" s="59">
        <f t="shared" si="3"/>
        <v>44759392</v>
      </c>
      <c r="O26" s="60">
        <f t="shared" si="0"/>
        <v>2243</v>
      </c>
    </row>
    <row r="27" spans="5:15">
      <c r="E27" s="75" t="s">
        <v>114</v>
      </c>
      <c r="F27" s="15">
        <v>44759393</v>
      </c>
      <c r="G27" s="15">
        <v>44759460</v>
      </c>
      <c r="H27" s="15">
        <f t="shared" si="1"/>
        <v>68</v>
      </c>
      <c r="I27" s="15">
        <v>2</v>
      </c>
      <c r="J27" s="15" t="s">
        <v>102</v>
      </c>
      <c r="K27" s="15">
        <f t="shared" si="4"/>
        <v>2</v>
      </c>
      <c r="L27" s="58" t="s">
        <v>132</v>
      </c>
      <c r="M27" s="59">
        <f t="shared" si="2"/>
        <v>44759461</v>
      </c>
      <c r="N27" s="59">
        <f t="shared" si="3"/>
        <v>44760423</v>
      </c>
      <c r="O27" s="60">
        <f t="shared" si="0"/>
        <v>963</v>
      </c>
    </row>
    <row r="28" spans="5:15">
      <c r="E28" s="75" t="s">
        <v>115</v>
      </c>
      <c r="F28" s="15">
        <v>44760424</v>
      </c>
      <c r="G28" s="15">
        <v>44760593</v>
      </c>
      <c r="H28" s="15">
        <f t="shared" si="1"/>
        <v>170</v>
      </c>
      <c r="I28" s="15">
        <v>0</v>
      </c>
      <c r="J28" s="15" t="s">
        <v>102</v>
      </c>
      <c r="K28" s="15">
        <f t="shared" si="4"/>
        <v>2</v>
      </c>
      <c r="L28" s="58" t="s">
        <v>133</v>
      </c>
      <c r="M28" s="59">
        <f t="shared" si="2"/>
        <v>44760594</v>
      </c>
      <c r="N28" s="59">
        <f t="shared" si="3"/>
        <v>44761447</v>
      </c>
      <c r="O28" s="60">
        <f t="shared" si="0"/>
        <v>854</v>
      </c>
    </row>
    <row r="29" spans="5:15">
      <c r="E29" s="75" t="s">
        <v>116</v>
      </c>
      <c r="F29" s="15">
        <v>44761448</v>
      </c>
      <c r="G29" s="15">
        <v>44761593</v>
      </c>
      <c r="H29" s="15">
        <f t="shared" si="1"/>
        <v>146</v>
      </c>
      <c r="I29" s="15">
        <v>1</v>
      </c>
      <c r="J29" s="15" t="s">
        <v>102</v>
      </c>
      <c r="K29" s="15">
        <f t="shared" si="4"/>
        <v>2</v>
      </c>
      <c r="L29" s="58" t="s">
        <v>134</v>
      </c>
      <c r="M29" s="59">
        <f t="shared" si="2"/>
        <v>44761594</v>
      </c>
      <c r="N29" s="59">
        <f t="shared" si="3"/>
        <v>44761693</v>
      </c>
      <c r="O29" s="60">
        <f t="shared" si="0"/>
        <v>100</v>
      </c>
    </row>
    <row r="30" spans="5:15">
      <c r="E30" s="75" t="s">
        <v>117</v>
      </c>
      <c r="F30" s="15">
        <v>44761694</v>
      </c>
      <c r="G30" s="15">
        <v>44761905</v>
      </c>
      <c r="H30" s="15">
        <f t="shared" si="1"/>
        <v>212</v>
      </c>
      <c r="I30" s="15">
        <v>2</v>
      </c>
      <c r="J30" s="15" t="s">
        <v>102</v>
      </c>
      <c r="K30" s="15">
        <f t="shared" si="4"/>
        <v>2</v>
      </c>
      <c r="L30" s="58" t="s">
        <v>135</v>
      </c>
      <c r="M30" s="59">
        <f t="shared" si="2"/>
        <v>44761906</v>
      </c>
      <c r="N30" s="59">
        <f t="shared" si="3"/>
        <v>44762879</v>
      </c>
      <c r="O30" s="60">
        <f t="shared" si="0"/>
        <v>974</v>
      </c>
    </row>
    <row r="31" spans="5:15">
      <c r="E31" s="75" t="s">
        <v>118</v>
      </c>
      <c r="F31" s="15">
        <v>44762880</v>
      </c>
      <c r="G31" s="15">
        <v>44762986</v>
      </c>
      <c r="H31" s="15">
        <f t="shared" si="1"/>
        <v>107</v>
      </c>
      <c r="I31" s="15">
        <v>0</v>
      </c>
      <c r="J31" s="15" t="s">
        <v>102</v>
      </c>
      <c r="K31" s="15">
        <f t="shared" si="4"/>
        <v>2</v>
      </c>
      <c r="L31" s="58" t="s">
        <v>136</v>
      </c>
      <c r="M31" s="59">
        <f t="shared" si="2"/>
        <v>44762987</v>
      </c>
      <c r="N31" s="59">
        <f t="shared" si="3"/>
        <v>44763254</v>
      </c>
      <c r="O31" s="60">
        <f t="shared" si="0"/>
        <v>268</v>
      </c>
    </row>
    <row r="32" spans="5:15">
      <c r="E32" s="75" t="s">
        <v>119</v>
      </c>
      <c r="F32" s="15">
        <v>44763255</v>
      </c>
      <c r="G32" s="15">
        <v>44763413</v>
      </c>
      <c r="H32" s="15">
        <f t="shared" si="1"/>
        <v>159</v>
      </c>
      <c r="I32" s="15">
        <v>1</v>
      </c>
      <c r="J32" s="15" t="s">
        <v>102</v>
      </c>
      <c r="K32" s="15">
        <f t="shared" si="4"/>
        <v>0</v>
      </c>
      <c r="L32" s="58" t="s">
        <v>137</v>
      </c>
      <c r="M32" s="59">
        <f t="shared" si="2"/>
        <v>44763414</v>
      </c>
      <c r="N32" s="59">
        <f t="shared" si="3"/>
        <v>44764417</v>
      </c>
      <c r="O32" s="60">
        <f t="shared" si="0"/>
        <v>1004</v>
      </c>
    </row>
    <row r="33" spans="5:15">
      <c r="E33" s="75" t="s">
        <v>120</v>
      </c>
      <c r="F33" s="15">
        <v>44764418</v>
      </c>
      <c r="G33" s="15">
        <v>44764486</v>
      </c>
      <c r="H33" s="15">
        <f t="shared" si="1"/>
        <v>69</v>
      </c>
      <c r="I33" s="15">
        <v>0</v>
      </c>
      <c r="J33" s="15" t="s">
        <v>102</v>
      </c>
      <c r="K33" s="15">
        <f t="shared" si="4"/>
        <v>0</v>
      </c>
      <c r="L33" s="58" t="s">
        <v>138</v>
      </c>
      <c r="M33" s="59">
        <f t="shared" si="2"/>
        <v>44764487</v>
      </c>
      <c r="N33" s="59">
        <f t="shared" si="3"/>
        <v>44764939</v>
      </c>
      <c r="O33" s="60">
        <f t="shared" si="0"/>
        <v>453</v>
      </c>
    </row>
    <row r="34" spans="5:15">
      <c r="E34" s="75" t="s">
        <v>121</v>
      </c>
      <c r="F34" s="15">
        <v>44764940</v>
      </c>
      <c r="G34" s="15">
        <v>44765009</v>
      </c>
      <c r="H34" s="15">
        <f t="shared" si="1"/>
        <v>70</v>
      </c>
      <c r="I34" s="15">
        <v>2</v>
      </c>
      <c r="J34" s="15" t="s">
        <v>102</v>
      </c>
      <c r="K34" s="15">
        <f t="shared" si="4"/>
        <v>1</v>
      </c>
      <c r="L34" s="58" t="s">
        <v>139</v>
      </c>
      <c r="M34" s="59">
        <f t="shared" si="2"/>
        <v>44765010</v>
      </c>
      <c r="N34" s="59">
        <f t="shared" si="3"/>
        <v>44765333</v>
      </c>
      <c r="O34" s="60">
        <f t="shared" si="0"/>
        <v>324</v>
      </c>
    </row>
    <row r="35" spans="5:15">
      <c r="E35" s="75" t="s">
        <v>122</v>
      </c>
      <c r="F35" s="15">
        <v>44765334</v>
      </c>
      <c r="G35" s="15">
        <v>44765579</v>
      </c>
      <c r="H35" s="15">
        <f t="shared" si="1"/>
        <v>246</v>
      </c>
      <c r="I35" s="15">
        <v>2</v>
      </c>
      <c r="J35" s="15" t="s">
        <v>102</v>
      </c>
      <c r="K35" s="15">
        <f t="shared" si="4"/>
        <v>0</v>
      </c>
      <c r="L35" s="58" t="s">
        <v>140</v>
      </c>
      <c r="M35" s="59">
        <f t="shared" si="2"/>
        <v>44765580</v>
      </c>
      <c r="N35" s="59">
        <f t="shared" si="3"/>
        <v>44766162</v>
      </c>
      <c r="O35" s="60">
        <f t="shared" si="0"/>
        <v>583</v>
      </c>
    </row>
    <row r="36" spans="5:15">
      <c r="E36" s="75" t="s">
        <v>123</v>
      </c>
      <c r="F36" s="15">
        <v>44766163</v>
      </c>
      <c r="G36" s="15">
        <v>44766333</v>
      </c>
      <c r="H36" s="15">
        <f t="shared" si="1"/>
        <v>171</v>
      </c>
      <c r="I36" s="15">
        <v>1</v>
      </c>
      <c r="J36" s="15" t="s">
        <v>102</v>
      </c>
      <c r="K36" s="15">
        <f t="shared" si="4"/>
        <v>0</v>
      </c>
      <c r="L36" s="58" t="s">
        <v>141</v>
      </c>
      <c r="M36" s="59">
        <f t="shared" si="2"/>
        <v>44766334</v>
      </c>
      <c r="N36" s="59">
        <f t="shared" si="3"/>
        <v>44766419</v>
      </c>
      <c r="O36" s="60">
        <f t="shared" si="0"/>
        <v>86</v>
      </c>
    </row>
    <row r="37" spans="5:15">
      <c r="E37" s="75" t="s">
        <v>124</v>
      </c>
      <c r="F37" s="15">
        <v>44766420</v>
      </c>
      <c r="G37" s="15">
        <v>44766663</v>
      </c>
      <c r="H37" s="15">
        <f t="shared" si="1"/>
        <v>244</v>
      </c>
      <c r="I37" s="15">
        <v>0</v>
      </c>
      <c r="J37" s="15" t="s">
        <v>102</v>
      </c>
      <c r="K37" s="15">
        <f t="shared" si="4"/>
        <v>1</v>
      </c>
      <c r="L37" s="58" t="s">
        <v>142</v>
      </c>
      <c r="M37" s="59">
        <f t="shared" si="2"/>
        <v>44766664</v>
      </c>
      <c r="N37" s="59">
        <f t="shared" si="3"/>
        <v>44795928</v>
      </c>
      <c r="O37" s="60">
        <f t="shared" si="0"/>
        <v>29265</v>
      </c>
    </row>
    <row r="38" spans="5:15">
      <c r="E38" s="75" t="s">
        <v>125</v>
      </c>
      <c r="F38" s="15">
        <v>44795929</v>
      </c>
      <c r="G38" s="15">
        <v>44795990</v>
      </c>
      <c r="H38" s="15">
        <f t="shared" si="1"/>
        <v>62</v>
      </c>
      <c r="I38" s="15">
        <v>0</v>
      </c>
      <c r="J38" s="15" t="s">
        <v>102</v>
      </c>
      <c r="K38" s="15">
        <f t="shared" si="4"/>
        <v>2</v>
      </c>
      <c r="L38" s="58" t="s">
        <v>143</v>
      </c>
      <c r="M38" s="59">
        <f t="shared" si="2"/>
        <v>44795991</v>
      </c>
      <c r="N38" s="59">
        <f t="shared" si="3"/>
        <v>44796688</v>
      </c>
      <c r="O38" s="60">
        <f t="shared" si="0"/>
        <v>698</v>
      </c>
    </row>
    <row r="39" spans="5:15">
      <c r="E39" s="75" t="s">
        <v>126</v>
      </c>
      <c r="F39" s="15">
        <v>44796689</v>
      </c>
      <c r="G39" s="15">
        <v>44796848</v>
      </c>
      <c r="H39" s="15">
        <f t="shared" si="1"/>
        <v>160</v>
      </c>
      <c r="I39" s="15">
        <v>1</v>
      </c>
      <c r="J39" s="15" t="s">
        <v>102</v>
      </c>
      <c r="K39" s="15">
        <f t="shared" si="4"/>
        <v>1</v>
      </c>
      <c r="L39" s="58" t="s">
        <v>144</v>
      </c>
      <c r="M39" s="59">
        <f t="shared" si="2"/>
        <v>44796849</v>
      </c>
      <c r="N39" s="59">
        <f t="shared" si="3"/>
        <v>44799390</v>
      </c>
      <c r="O39" s="60">
        <f t="shared" si="0"/>
        <v>2542</v>
      </c>
    </row>
    <row r="40" spans="5:15">
      <c r="E40" s="75" t="s">
        <v>127</v>
      </c>
      <c r="F40" s="15">
        <v>44799391</v>
      </c>
      <c r="G40" s="15">
        <v>44799480</v>
      </c>
      <c r="H40" s="15">
        <f t="shared" si="1"/>
        <v>90</v>
      </c>
      <c r="I40" s="15">
        <v>1</v>
      </c>
      <c r="J40" s="15" t="s">
        <v>102</v>
      </c>
      <c r="K40" s="15">
        <f t="shared" si="4"/>
        <v>0</v>
      </c>
      <c r="L40" s="58" t="s">
        <v>145</v>
      </c>
      <c r="M40" s="59">
        <f t="shared" si="2"/>
        <v>44799481</v>
      </c>
      <c r="N40" s="59">
        <f t="shared" si="3"/>
        <v>44799700</v>
      </c>
      <c r="O40" s="60">
        <f t="shared" si="0"/>
        <v>220</v>
      </c>
    </row>
    <row r="41" spans="5:15" ht="15.75" thickBot="1">
      <c r="E41" s="75" t="s">
        <v>128</v>
      </c>
      <c r="F41" s="15">
        <v>44799701</v>
      </c>
      <c r="G41" s="15">
        <v>44799874</v>
      </c>
      <c r="H41" s="15">
        <f t="shared" si="1"/>
        <v>174</v>
      </c>
      <c r="I41" s="15">
        <v>0</v>
      </c>
      <c r="J41" s="15" t="s">
        <v>102</v>
      </c>
      <c r="K41" s="15">
        <f t="shared" si="4"/>
        <v>0</v>
      </c>
      <c r="L41" s="62" t="s">
        <v>146</v>
      </c>
      <c r="M41" s="63">
        <f t="shared" si="2"/>
        <v>44799875</v>
      </c>
      <c r="N41" s="63">
        <f t="shared" si="3"/>
        <v>44801285</v>
      </c>
      <c r="O41" s="64">
        <f t="shared" si="0"/>
        <v>1411</v>
      </c>
    </row>
    <row r="42" spans="5:15" ht="15.75" thickBot="1">
      <c r="E42" s="76" t="s">
        <v>129</v>
      </c>
      <c r="F42" s="19">
        <v>44801286</v>
      </c>
      <c r="G42" s="19">
        <v>44801637</v>
      </c>
      <c r="H42" s="19" t="s">
        <v>147</v>
      </c>
      <c r="I42" s="19">
        <v>2</v>
      </c>
      <c r="J42" s="19" t="s">
        <v>101</v>
      </c>
      <c r="K42" s="19">
        <f>MOD(137,3)</f>
        <v>2</v>
      </c>
    </row>
    <row r="82" spans="16:42"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</row>
    <row r="83" spans="16:42"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Лист2</vt:lpstr>
      <vt:lpstr>RefSeq</vt:lpstr>
      <vt:lpstr>AUGUSTUS t1</vt:lpstr>
      <vt:lpstr>AUGUSTUS t2</vt:lpstr>
      <vt:lpstr>AUGUSTUS 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</dc:creator>
  <cp:lastModifiedBy>см</cp:lastModifiedBy>
  <dcterms:created xsi:type="dcterms:W3CDTF">2015-12-27T20:08:48Z</dcterms:created>
  <dcterms:modified xsi:type="dcterms:W3CDTF">2015-12-27T20:26:02Z</dcterms:modified>
</cp:coreProperties>
</file>