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ичество остатков в протеомах" sheetId="1" r:id="rId1"/>
    <sheet name="Диаграмма с распределением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J14" i="1"/>
  <c r="I14"/>
  <c r="J10"/>
  <c r="I10"/>
  <c r="J12"/>
  <c r="I12"/>
  <c r="J8"/>
  <c r="I8"/>
  <c r="J6"/>
  <c r="I6"/>
  <c r="E6"/>
  <c r="E9"/>
  <c r="E13"/>
  <c r="E14"/>
  <c r="E18"/>
  <c r="E20"/>
  <c r="D5"/>
  <c r="D12"/>
  <c r="D17"/>
  <c r="D16"/>
  <c r="D21"/>
  <c r="H2"/>
  <c r="E5" s="1"/>
  <c r="G2"/>
  <c r="D3" s="1"/>
  <c r="F3" l="1"/>
  <c r="F5"/>
  <c r="D2"/>
  <c r="F2" s="1"/>
  <c r="D19"/>
  <c r="F19" s="1"/>
  <c r="D15"/>
  <c r="D10"/>
  <c r="D8"/>
  <c r="F8" s="1"/>
  <c r="E4"/>
  <c r="E11"/>
  <c r="E7"/>
  <c r="D20"/>
  <c r="F20" s="1"/>
  <c r="D14"/>
  <c r="F14" s="1"/>
  <c r="D13"/>
  <c r="F13" s="1"/>
  <c r="D9"/>
  <c r="F9" s="1"/>
  <c r="D6"/>
  <c r="F6" s="1"/>
  <c r="E19"/>
  <c r="E15"/>
  <c r="E10"/>
  <c r="E8"/>
  <c r="E3"/>
  <c r="E2"/>
  <c r="D18"/>
  <c r="F18" s="1"/>
  <c r="D4"/>
  <c r="F4" s="1"/>
  <c r="D11"/>
  <c r="F11" s="1"/>
  <c r="D7"/>
  <c r="F7" s="1"/>
  <c r="E21"/>
  <c r="F21" s="1"/>
  <c r="E16"/>
  <c r="F16" s="1"/>
  <c r="E17"/>
  <c r="F17" s="1"/>
  <c r="E12"/>
  <c r="F12" s="1"/>
  <c r="F15" l="1"/>
  <c r="F10"/>
</calcChain>
</file>

<file path=xl/sharedStrings.xml><?xml version="1.0" encoding="utf-8"?>
<sst xmlns="http://schemas.openxmlformats.org/spreadsheetml/2006/main" count="37" uniqueCount="37">
  <si>
    <t>Остаток</t>
  </si>
  <si>
    <t>Разность процентов</t>
  </si>
  <si>
    <t>A</t>
  </si>
  <si>
    <t>G</t>
  </si>
  <si>
    <t>V</t>
  </si>
  <si>
    <t>I</t>
  </si>
  <si>
    <t>L</t>
  </si>
  <si>
    <t>P</t>
  </si>
  <si>
    <t>S</t>
  </si>
  <si>
    <t>T</t>
  </si>
  <si>
    <t>C</t>
  </si>
  <si>
    <t>M</t>
  </si>
  <si>
    <t>D</t>
  </si>
  <si>
    <t>N</t>
  </si>
  <si>
    <t>E</t>
  </si>
  <si>
    <t>Q</t>
  </si>
  <si>
    <t>K</t>
  </si>
  <si>
    <t>R</t>
  </si>
  <si>
    <t>H</t>
  </si>
  <si>
    <t>F</t>
  </si>
  <si>
    <t>Y</t>
  </si>
  <si>
    <t>W</t>
  </si>
  <si>
    <t>U</t>
  </si>
  <si>
    <t>Количество у Е.coli</t>
  </si>
  <si>
    <t>% в протеоме E.coli (K12)</t>
  </si>
  <si>
    <t>Протеом E.coli, а.к.</t>
  </si>
  <si>
    <t>гидрофобные</t>
  </si>
  <si>
    <t>+</t>
  </si>
  <si>
    <t>-</t>
  </si>
  <si>
    <t>алифатические</t>
  </si>
  <si>
    <t>ароматические</t>
  </si>
  <si>
    <t>полярные</t>
  </si>
  <si>
    <t>E.coli</t>
  </si>
  <si>
    <t>L.delbrueckii</t>
  </si>
  <si>
    <t>Протеом L.Delbrueckii, а.к.</t>
  </si>
  <si>
    <t xml:space="preserve">% в протеоме L.delbrueckii </t>
  </si>
  <si>
    <t xml:space="preserve">Количество у L.delbrueckii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</si>
</sst>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rgb="FF222222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0" xfId="1" applyFill="1" applyBorder="1" applyAlignment="1" applyProtection="1">
      <alignment wrapText="1"/>
    </xf>
    <xf numFmtId="0" fontId="1" fillId="0" borderId="0" xfId="0" applyFont="1"/>
    <xf numFmtId="0" fontId="6" fillId="0" borderId="0" xfId="1" applyFont="1" applyFill="1" applyBorder="1" applyAlignment="1" applyProtection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0" fillId="4" borderId="1" xfId="0" applyFont="1" applyFill="1" applyBorder="1"/>
    <xf numFmtId="0" fontId="2" fillId="4" borderId="1" xfId="0" applyFont="1" applyFill="1" applyBorder="1"/>
    <xf numFmtId="0" fontId="0" fillId="2" borderId="1" xfId="0" applyFont="1" applyFill="1" applyBorder="1"/>
    <xf numFmtId="10" fontId="0" fillId="2" borderId="1" xfId="0" applyNumberFormat="1" applyFill="1" applyBorder="1"/>
    <xf numFmtId="0" fontId="8" fillId="2" borderId="1" xfId="0" applyFont="1" applyFill="1" applyBorder="1" applyAlignment="1">
      <alignment wrapText="1"/>
    </xf>
    <xf numFmtId="0" fontId="0" fillId="2" borderId="1" xfId="0" applyFill="1" applyBorder="1"/>
    <xf numFmtId="0" fontId="0" fillId="4" borderId="1" xfId="0" applyFill="1" applyBorder="1"/>
    <xf numFmtId="0" fontId="3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8" fillId="3" borderId="1" xfId="0" applyFont="1" applyFill="1" applyBorder="1" applyAlignment="1">
      <alignment wrapText="1"/>
    </xf>
    <xf numFmtId="10" fontId="0" fillId="3" borderId="1" xfId="0" applyNumberFormat="1" applyFill="1" applyBorder="1"/>
    <xf numFmtId="0" fontId="2" fillId="4" borderId="2" xfId="0" applyFont="1" applyFill="1" applyBorder="1"/>
    <xf numFmtId="0" fontId="10" fillId="0" borderId="0" xfId="0" applyFont="1"/>
    <xf numFmtId="10" fontId="3" fillId="0" borderId="0" xfId="0" applyNumberFormat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'Количество остатков в протеомах'!$D$1</c:f>
              <c:strCache>
                <c:ptCount val="1"/>
                <c:pt idx="0">
                  <c:v>% в протеоме E.coli (K12)</c:v>
                </c:pt>
              </c:strCache>
            </c:strRef>
          </c:tx>
          <c:cat>
            <c:strRef>
              <c:f>'Количество остатков в протеомах'!$A$2:$A$21</c:f>
              <c:strCache>
                <c:ptCount val="20"/>
                <c:pt idx="0">
                  <c:v>L</c:v>
                </c:pt>
                <c:pt idx="1">
                  <c:v>A</c:v>
                </c:pt>
                <c:pt idx="2">
                  <c:v>K</c:v>
                </c:pt>
                <c:pt idx="3">
                  <c:v>V</c:v>
                </c:pt>
                <c:pt idx="4">
                  <c:v>G</c:v>
                </c:pt>
                <c:pt idx="5">
                  <c:v>I</c:v>
                </c:pt>
                <c:pt idx="6">
                  <c:v>S</c:v>
                </c:pt>
                <c:pt idx="7">
                  <c:v>E</c:v>
                </c:pt>
                <c:pt idx="8">
                  <c:v>D</c:v>
                </c:pt>
                <c:pt idx="9">
                  <c:v>T</c:v>
                </c:pt>
                <c:pt idx="10">
                  <c:v>R</c:v>
                </c:pt>
                <c:pt idx="11">
                  <c:v>Q</c:v>
                </c:pt>
                <c:pt idx="12">
                  <c:v>F</c:v>
                </c:pt>
                <c:pt idx="13">
                  <c:v>N</c:v>
                </c:pt>
                <c:pt idx="14">
                  <c:v>Y</c:v>
                </c:pt>
                <c:pt idx="15">
                  <c:v>P</c:v>
                </c:pt>
                <c:pt idx="16">
                  <c:v>M</c:v>
                </c:pt>
                <c:pt idx="17">
                  <c:v>H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'Количество остатков в протеомах'!$D$2:$D$21</c:f>
              <c:numCache>
                <c:formatCode>0.00%</c:formatCode>
                <c:ptCount val="20"/>
                <c:pt idx="0">
                  <c:v>0.10675765857614038</c:v>
                </c:pt>
                <c:pt idx="1">
                  <c:v>9.5115350297642384E-2</c:v>
                </c:pt>
                <c:pt idx="2">
                  <c:v>4.4057436176682535E-2</c:v>
                </c:pt>
                <c:pt idx="3">
                  <c:v>7.0730574080623138E-2</c:v>
                </c:pt>
                <c:pt idx="4">
                  <c:v>7.3704778406980656E-2</c:v>
                </c:pt>
                <c:pt idx="5">
                  <c:v>6.0098163539806244E-2</c:v>
                </c:pt>
                <c:pt idx="6">
                  <c:v>5.7966650439250027E-2</c:v>
                </c:pt>
                <c:pt idx="7">
                  <c:v>5.7659611932922072E-2</c:v>
                </c:pt>
                <c:pt idx="8">
                  <c:v>5.1491467288931371E-2</c:v>
                </c:pt>
                <c:pt idx="9">
                  <c:v>5.3940376821330224E-2</c:v>
                </c:pt>
                <c:pt idx="10">
                  <c:v>5.5186287290381483E-2</c:v>
                </c:pt>
                <c:pt idx="11">
                  <c:v>4.4434020754323324E-2</c:v>
                </c:pt>
                <c:pt idx="12">
                  <c:v>3.8926563787804576E-2</c:v>
                </c:pt>
                <c:pt idx="13">
                  <c:v>3.9368995177645819E-2</c:v>
                </c:pt>
                <c:pt idx="14">
                  <c:v>2.8446562722417953E-2</c:v>
                </c:pt>
                <c:pt idx="15">
                  <c:v>4.428309098253802E-2</c:v>
                </c:pt>
                <c:pt idx="16">
                  <c:v>2.8225347027497332E-2</c:v>
                </c:pt>
                <c:pt idx="17">
                  <c:v>2.2677198210742353E-2</c:v>
                </c:pt>
                <c:pt idx="18">
                  <c:v>1.5318631984386167E-2</c:v>
                </c:pt>
                <c:pt idx="19">
                  <c:v>1.1609014946486518E-2</c:v>
                </c:pt>
              </c:numCache>
            </c:numRef>
          </c:val>
        </c:ser>
        <c:ser>
          <c:idx val="1"/>
          <c:order val="1"/>
          <c:tx>
            <c:strRef>
              <c:f>'Количество остатков в протеомах'!$E$1</c:f>
              <c:strCache>
                <c:ptCount val="1"/>
                <c:pt idx="0">
                  <c:v>% в протеоме L.delbrueckii </c:v>
                </c:pt>
              </c:strCache>
            </c:strRef>
          </c:tx>
          <c:cat>
            <c:strRef>
              <c:f>'Количество остатков в протеомах'!$A$2:$A$21</c:f>
              <c:strCache>
                <c:ptCount val="20"/>
                <c:pt idx="0">
                  <c:v>L</c:v>
                </c:pt>
                <c:pt idx="1">
                  <c:v>A</c:v>
                </c:pt>
                <c:pt idx="2">
                  <c:v>K</c:v>
                </c:pt>
                <c:pt idx="3">
                  <c:v>V</c:v>
                </c:pt>
                <c:pt idx="4">
                  <c:v>G</c:v>
                </c:pt>
                <c:pt idx="5">
                  <c:v>I</c:v>
                </c:pt>
                <c:pt idx="6">
                  <c:v>S</c:v>
                </c:pt>
                <c:pt idx="7">
                  <c:v>E</c:v>
                </c:pt>
                <c:pt idx="8">
                  <c:v>D</c:v>
                </c:pt>
                <c:pt idx="9">
                  <c:v>T</c:v>
                </c:pt>
                <c:pt idx="10">
                  <c:v>R</c:v>
                </c:pt>
                <c:pt idx="11">
                  <c:v>Q</c:v>
                </c:pt>
                <c:pt idx="12">
                  <c:v>F</c:v>
                </c:pt>
                <c:pt idx="13">
                  <c:v>N</c:v>
                </c:pt>
                <c:pt idx="14">
                  <c:v>Y</c:v>
                </c:pt>
                <c:pt idx="15">
                  <c:v>P</c:v>
                </c:pt>
                <c:pt idx="16">
                  <c:v>M</c:v>
                </c:pt>
                <c:pt idx="17">
                  <c:v>H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'Количество остатков в протеомах'!$E$2:$E$21</c:f>
              <c:numCache>
                <c:formatCode>0.00%</c:formatCode>
                <c:ptCount val="20"/>
                <c:pt idx="0">
                  <c:v>0.10244927516915682</c:v>
                </c:pt>
                <c:pt idx="1">
                  <c:v>8.6399925362193292E-2</c:v>
                </c:pt>
                <c:pt idx="2">
                  <c:v>7.2829616992540661E-2</c:v>
                </c:pt>
                <c:pt idx="3">
                  <c:v>6.9757471555443012E-2</c:v>
                </c:pt>
                <c:pt idx="4">
                  <c:v>6.8071456814476183E-2</c:v>
                </c:pt>
                <c:pt idx="5">
                  <c:v>6.269131491378889E-2</c:v>
                </c:pt>
                <c:pt idx="6">
                  <c:v>6.2013799108789049E-2</c:v>
                </c:pt>
                <c:pt idx="7">
                  <c:v>6.1540648726936695E-2</c:v>
                </c:pt>
                <c:pt idx="8">
                  <c:v>5.9405918600363414E-2</c:v>
                </c:pt>
                <c:pt idx="9">
                  <c:v>5.1873275666742193E-2</c:v>
                </c:pt>
                <c:pt idx="10">
                  <c:v>4.3536499220301485E-2</c:v>
                </c:pt>
                <c:pt idx="11">
                  <c:v>4.2361398037203395E-2</c:v>
                </c:pt>
                <c:pt idx="12">
                  <c:v>4.1861591295810067E-2</c:v>
                </c:pt>
                <c:pt idx="13">
                  <c:v>4.1608355880170776E-2</c:v>
                </c:pt>
                <c:pt idx="14">
                  <c:v>3.7816488735466731E-2</c:v>
                </c:pt>
                <c:pt idx="15">
                  <c:v>3.5186394594090287E-2</c:v>
                </c:pt>
                <c:pt idx="16">
                  <c:v>2.571228014056787E-2</c:v>
                </c:pt>
                <c:pt idx="17">
                  <c:v>1.8235171289323684E-2</c:v>
                </c:pt>
                <c:pt idx="18">
                  <c:v>9.9894707379813135E-3</c:v>
                </c:pt>
                <c:pt idx="19">
                  <c:v>6.659647158654209E-3</c:v>
                </c:pt>
              </c:numCache>
            </c:numRef>
          </c:val>
        </c:ser>
        <c:axId val="96144000"/>
        <c:axId val="96145792"/>
      </c:barChart>
      <c:catAx>
        <c:axId val="96144000"/>
        <c:scaling>
          <c:orientation val="minMax"/>
        </c:scaling>
        <c:axPos val="l"/>
        <c:tickLblPos val="nextTo"/>
        <c:crossAx val="96145792"/>
        <c:crosses val="autoZero"/>
        <c:auto val="1"/>
        <c:lblAlgn val="ctr"/>
        <c:lblOffset val="100"/>
      </c:catAx>
      <c:valAx>
        <c:axId val="96145792"/>
        <c:scaling>
          <c:orientation val="minMax"/>
        </c:scaling>
        <c:axPos val="b"/>
        <c:majorGridlines/>
        <c:numFmt formatCode="0.00%" sourceLinked="1"/>
        <c:tickLblPos val="nextTo"/>
        <c:crossAx val="9614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19432238027688"/>
          <c:y val="0.46222516615985743"/>
          <c:w val="0.1876135157340037"/>
          <c:h val="0.12777387488553815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G21" sqref="G21"/>
    </sheetView>
  </sheetViews>
  <sheetFormatPr defaultRowHeight="15"/>
  <cols>
    <col min="2" max="2" width="19.42578125" customWidth="1"/>
    <col min="3" max="3" width="26.28515625" bestFit="1" customWidth="1"/>
    <col min="4" max="5" width="25.5703125" bestFit="1" customWidth="1"/>
    <col min="6" max="6" width="18.42578125" bestFit="1" customWidth="1"/>
    <col min="7" max="7" width="18.7109375" bestFit="1" customWidth="1"/>
    <col min="8" max="8" width="16.85546875" customWidth="1"/>
    <col min="9" max="10" width="12.42578125" bestFit="1" customWidth="1"/>
  </cols>
  <sheetData>
    <row r="1" spans="1:11">
      <c r="A1" s="9" t="s">
        <v>0</v>
      </c>
      <c r="B1" s="9" t="s">
        <v>23</v>
      </c>
      <c r="C1" s="15" t="s">
        <v>36</v>
      </c>
      <c r="D1" s="9" t="s">
        <v>24</v>
      </c>
      <c r="E1" s="10" t="s">
        <v>35</v>
      </c>
      <c r="F1" s="10" t="s">
        <v>1</v>
      </c>
      <c r="G1" s="15" t="s">
        <v>25</v>
      </c>
      <c r="H1" s="10" t="s">
        <v>34</v>
      </c>
      <c r="I1" s="20"/>
    </row>
    <row r="2" spans="1:11">
      <c r="A2" s="11" t="s">
        <v>6</v>
      </c>
      <c r="B2" s="11">
        <v>144296</v>
      </c>
      <c r="C2" s="11">
        <v>46120</v>
      </c>
      <c r="D2" s="12">
        <f t="shared" ref="D2:D21" si="0">B2/$G$2</f>
        <v>0.10675765857614038</v>
      </c>
      <c r="E2" s="12">
        <f t="shared" ref="E2:E21" si="1">C2/$H$2</f>
        <v>0.10244927516915682</v>
      </c>
      <c r="F2" s="12">
        <f t="shared" ref="F2:F21" si="2">D2-E2</f>
        <v>4.3083834069835569E-3</v>
      </c>
      <c r="G2" s="14">
        <f>SUM(B2:B22)</f>
        <v>1351622</v>
      </c>
      <c r="H2" s="16">
        <f>SUM(C2:C21)</f>
        <v>450174</v>
      </c>
      <c r="I2" s="2"/>
      <c r="K2" s="3"/>
    </row>
    <row r="3" spans="1:11">
      <c r="A3" s="11" t="s">
        <v>2</v>
      </c>
      <c r="B3" s="11">
        <v>128560</v>
      </c>
      <c r="C3" s="13">
        <v>38895</v>
      </c>
      <c r="D3" s="12">
        <f t="shared" si="0"/>
        <v>9.5115350297642384E-2</v>
      </c>
      <c r="E3" s="12">
        <f t="shared" si="1"/>
        <v>8.6399925362193292E-2</v>
      </c>
      <c r="F3" s="19">
        <f t="shared" si="2"/>
        <v>8.7154249354490926E-3</v>
      </c>
      <c r="H3" s="4"/>
      <c r="I3" s="1"/>
      <c r="K3" s="2"/>
    </row>
    <row r="4" spans="1:11">
      <c r="A4" s="17" t="s">
        <v>16</v>
      </c>
      <c r="B4" s="17">
        <v>59549</v>
      </c>
      <c r="C4" s="18">
        <v>32786</v>
      </c>
      <c r="D4" s="19">
        <f t="shared" si="0"/>
        <v>4.4057436176682535E-2</v>
      </c>
      <c r="E4" s="19">
        <f t="shared" si="1"/>
        <v>7.2829616992540661E-2</v>
      </c>
      <c r="F4" s="19">
        <f t="shared" si="2"/>
        <v>-2.8772180815858125E-2</v>
      </c>
      <c r="H4" s="8"/>
      <c r="I4" s="1" t="s">
        <v>32</v>
      </c>
      <c r="J4" t="s">
        <v>33</v>
      </c>
      <c r="K4" s="2"/>
    </row>
    <row r="5" spans="1:11">
      <c r="A5" s="11" t="s">
        <v>4</v>
      </c>
      <c r="B5" s="11">
        <v>95601</v>
      </c>
      <c r="C5" s="13">
        <v>31403</v>
      </c>
      <c r="D5" s="12">
        <f t="shared" si="0"/>
        <v>7.0730574080623138E-2</v>
      </c>
      <c r="E5" s="12">
        <f t="shared" si="1"/>
        <v>6.9757471555443012E-2</v>
      </c>
      <c r="F5" s="12">
        <f t="shared" si="2"/>
        <v>9.7310252518012508E-4</v>
      </c>
      <c r="H5" s="8" t="s">
        <v>26</v>
      </c>
      <c r="I5" s="1"/>
      <c r="K5" s="2"/>
    </row>
    <row r="6" spans="1:11">
      <c r="A6" s="11" t="s">
        <v>3</v>
      </c>
      <c r="B6" s="11">
        <v>99621</v>
      </c>
      <c r="C6" s="13">
        <v>30644</v>
      </c>
      <c r="D6" s="12">
        <f t="shared" si="0"/>
        <v>7.3704778406980656E-2</v>
      </c>
      <c r="E6" s="12">
        <f t="shared" si="1"/>
        <v>6.8071456814476183E-2</v>
      </c>
      <c r="F6" s="12">
        <f t="shared" si="2"/>
        <v>5.6333215925044727E-3</v>
      </c>
      <c r="H6" s="8" t="s">
        <v>29</v>
      </c>
      <c r="I6" s="22">
        <f>D2+D3+D5+D6+D7+D17+D18</f>
        <v>0.47891496291122815</v>
      </c>
      <c r="J6" s="22">
        <f>E2+E3+E5+E6+E7+E17+E18</f>
        <v>0.45026811854971632</v>
      </c>
      <c r="K6" s="2"/>
    </row>
    <row r="7" spans="1:11">
      <c r="A7" s="11" t="s">
        <v>5</v>
      </c>
      <c r="B7" s="11">
        <v>81230</v>
      </c>
      <c r="C7" s="13">
        <v>28222</v>
      </c>
      <c r="D7" s="12">
        <f t="shared" si="0"/>
        <v>6.0098163539806244E-2</v>
      </c>
      <c r="E7" s="12">
        <f t="shared" si="1"/>
        <v>6.269131491378889E-2</v>
      </c>
      <c r="F7" s="12">
        <f t="shared" si="2"/>
        <v>-2.5931513739826453E-3</v>
      </c>
      <c r="H7" s="21"/>
      <c r="I7" s="22"/>
      <c r="K7" s="2"/>
    </row>
    <row r="8" spans="1:11">
      <c r="A8" s="11" t="s">
        <v>8</v>
      </c>
      <c r="B8" s="11">
        <v>78349</v>
      </c>
      <c r="C8" s="13">
        <v>27917</v>
      </c>
      <c r="D8" s="12">
        <f t="shared" si="0"/>
        <v>5.7966650439250027E-2</v>
      </c>
      <c r="E8" s="12">
        <f t="shared" si="1"/>
        <v>6.2013799108789049E-2</v>
      </c>
      <c r="F8" s="12">
        <f t="shared" si="2"/>
        <v>-4.0471486695390219E-3</v>
      </c>
      <c r="H8" s="21" t="s">
        <v>30</v>
      </c>
      <c r="I8" s="22">
        <f>D20+D16+D14</f>
        <v>8.2691758494608691E-2</v>
      </c>
      <c r="J8" s="22">
        <f>E20+E16+E14</f>
        <v>8.9667550769258114E-2</v>
      </c>
      <c r="K8" s="2"/>
    </row>
    <row r="9" spans="1:11">
      <c r="A9" s="11" t="s">
        <v>14</v>
      </c>
      <c r="B9" s="11">
        <v>77934</v>
      </c>
      <c r="C9" s="13">
        <v>27704</v>
      </c>
      <c r="D9" s="12">
        <f t="shared" si="0"/>
        <v>5.7659611932922072E-2</v>
      </c>
      <c r="E9" s="12">
        <f t="shared" si="1"/>
        <v>6.1540648726936695E-2</v>
      </c>
      <c r="F9" s="12">
        <f t="shared" si="2"/>
        <v>-3.8810367940146223E-3</v>
      </c>
      <c r="H9" s="21"/>
      <c r="I9" s="1"/>
      <c r="K9" s="2"/>
    </row>
    <row r="10" spans="1:11">
      <c r="A10" s="11" t="s">
        <v>12</v>
      </c>
      <c r="B10" s="11">
        <v>69597</v>
      </c>
      <c r="C10" s="13">
        <v>26743</v>
      </c>
      <c r="D10" s="12">
        <f t="shared" si="0"/>
        <v>5.1491467288931371E-2</v>
      </c>
      <c r="E10" s="12">
        <f t="shared" si="1"/>
        <v>5.9405918600363414E-2</v>
      </c>
      <c r="F10" s="12">
        <f t="shared" si="2"/>
        <v>-7.9144513114320428E-3</v>
      </c>
      <c r="H10" s="8" t="s">
        <v>27</v>
      </c>
      <c r="I10" s="22">
        <f>D4+D19+D12</f>
        <v>0.12192092167780637</v>
      </c>
      <c r="J10" s="22">
        <f>E4+E19+E12</f>
        <v>0.13460128750216582</v>
      </c>
      <c r="K10" s="2"/>
    </row>
    <row r="11" spans="1:11">
      <c r="A11" s="11" t="s">
        <v>9</v>
      </c>
      <c r="B11" s="11">
        <v>72907</v>
      </c>
      <c r="C11" s="13">
        <v>23352</v>
      </c>
      <c r="D11" s="12">
        <f t="shared" si="0"/>
        <v>5.3940376821330224E-2</v>
      </c>
      <c r="E11" s="12">
        <f t="shared" si="1"/>
        <v>5.1873275666742193E-2</v>
      </c>
      <c r="F11" s="12">
        <f t="shared" si="2"/>
        <v>2.0671011545880316E-3</v>
      </c>
      <c r="H11" s="8"/>
      <c r="I11" s="1"/>
      <c r="K11" s="2"/>
    </row>
    <row r="12" spans="1:11">
      <c r="A12" s="17" t="s">
        <v>17</v>
      </c>
      <c r="B12" s="17">
        <v>74591</v>
      </c>
      <c r="C12" s="18">
        <v>19599</v>
      </c>
      <c r="D12" s="19">
        <f t="shared" si="0"/>
        <v>5.5186287290381483E-2</v>
      </c>
      <c r="E12" s="19">
        <f t="shared" si="1"/>
        <v>4.3536499220301485E-2</v>
      </c>
      <c r="F12" s="19">
        <f t="shared" si="2"/>
        <v>1.1649788070079999E-2</v>
      </c>
      <c r="H12" s="8" t="s">
        <v>28</v>
      </c>
      <c r="I12" s="22">
        <f>D9+D10</f>
        <v>0.10915107922185344</v>
      </c>
      <c r="J12" s="22">
        <f>E9+E10</f>
        <v>0.12094656732730011</v>
      </c>
      <c r="K12" s="1"/>
    </row>
    <row r="13" spans="1:11">
      <c r="A13" s="11" t="s">
        <v>15</v>
      </c>
      <c r="B13" s="11">
        <v>60058</v>
      </c>
      <c r="C13" s="13">
        <v>19070</v>
      </c>
      <c r="D13" s="12">
        <f t="shared" si="0"/>
        <v>4.4434020754323324E-2</v>
      </c>
      <c r="E13" s="12">
        <f t="shared" si="1"/>
        <v>4.2361398037203395E-2</v>
      </c>
      <c r="F13" s="12">
        <f t="shared" si="2"/>
        <v>2.0726227171199291E-3</v>
      </c>
      <c r="H13" s="8"/>
      <c r="I13" s="1"/>
      <c r="K13" s="1"/>
    </row>
    <row r="14" spans="1:11">
      <c r="A14" s="11" t="s">
        <v>19</v>
      </c>
      <c r="B14" s="11">
        <v>52614</v>
      </c>
      <c r="C14" s="13">
        <v>18845</v>
      </c>
      <c r="D14" s="12">
        <f t="shared" si="0"/>
        <v>3.8926563787804576E-2</v>
      </c>
      <c r="E14" s="12">
        <f t="shared" si="1"/>
        <v>4.1861591295810067E-2</v>
      </c>
      <c r="F14" s="12">
        <f t="shared" si="2"/>
        <v>-2.9350275080054916E-3</v>
      </c>
      <c r="H14" s="8" t="s">
        <v>31</v>
      </c>
      <c r="I14" s="22">
        <f>D8+D11+D13+D15+D21</f>
        <v>0.20731905813903589</v>
      </c>
      <c r="J14" s="22">
        <f>E8+E11+E13+E15+E21</f>
        <v>0.20451647585155963</v>
      </c>
      <c r="K14" s="1"/>
    </row>
    <row r="15" spans="1:11">
      <c r="A15" s="11" t="s">
        <v>13</v>
      </c>
      <c r="B15" s="11">
        <v>53212</v>
      </c>
      <c r="C15" s="13">
        <v>18731</v>
      </c>
      <c r="D15" s="12">
        <f t="shared" si="0"/>
        <v>3.9368995177645819E-2</v>
      </c>
      <c r="E15" s="12">
        <f t="shared" si="1"/>
        <v>4.1608355880170776E-2</v>
      </c>
      <c r="F15" s="12">
        <f t="shared" si="2"/>
        <v>-2.2393607025249576E-3</v>
      </c>
      <c r="H15" s="4"/>
      <c r="I15" s="22"/>
      <c r="J15" s="22"/>
      <c r="K15" s="2"/>
    </row>
    <row r="16" spans="1:11">
      <c r="A16" s="11" t="s">
        <v>20</v>
      </c>
      <c r="B16" s="11">
        <v>38449</v>
      </c>
      <c r="C16" s="13">
        <v>17024</v>
      </c>
      <c r="D16" s="12">
        <f t="shared" si="0"/>
        <v>2.8446562722417953E-2</v>
      </c>
      <c r="E16" s="12">
        <f t="shared" si="1"/>
        <v>3.7816488735466731E-2</v>
      </c>
      <c r="F16" s="19">
        <f t="shared" si="2"/>
        <v>-9.369926013048778E-3</v>
      </c>
      <c r="H16" s="4"/>
      <c r="I16" s="1"/>
      <c r="K16" s="1"/>
    </row>
    <row r="17" spans="1:11" s="5" customFormat="1">
      <c r="A17" s="11" t="s">
        <v>7</v>
      </c>
      <c r="B17" s="11">
        <v>59854</v>
      </c>
      <c r="C17" s="13">
        <v>15840</v>
      </c>
      <c r="D17" s="12">
        <f t="shared" si="0"/>
        <v>4.428309098253802E-2</v>
      </c>
      <c r="E17" s="12">
        <f t="shared" si="1"/>
        <v>3.5186394594090287E-2</v>
      </c>
      <c r="F17" s="19">
        <f t="shared" si="2"/>
        <v>9.0966963884477336E-3</v>
      </c>
      <c r="H17" s="6"/>
      <c r="I17" s="7"/>
      <c r="K17" s="7"/>
    </row>
    <row r="18" spans="1:11">
      <c r="A18" s="11" t="s">
        <v>11</v>
      </c>
      <c r="B18" s="11">
        <v>38150</v>
      </c>
      <c r="C18" s="13">
        <v>11575</v>
      </c>
      <c r="D18" s="12">
        <f t="shared" si="0"/>
        <v>2.8225347027497332E-2</v>
      </c>
      <c r="E18" s="12">
        <f t="shared" si="1"/>
        <v>2.571228014056787E-2</v>
      </c>
      <c r="F18" s="12">
        <f t="shared" si="2"/>
        <v>2.5130668869294617E-3</v>
      </c>
      <c r="H18" s="4"/>
      <c r="I18" s="1"/>
      <c r="K18" s="2"/>
    </row>
    <row r="19" spans="1:11">
      <c r="A19" s="11" t="s">
        <v>18</v>
      </c>
      <c r="B19" s="11">
        <v>30651</v>
      </c>
      <c r="C19" s="13">
        <v>8209</v>
      </c>
      <c r="D19" s="12">
        <f t="shared" si="0"/>
        <v>2.2677198210742353E-2</v>
      </c>
      <c r="E19" s="12">
        <f t="shared" si="1"/>
        <v>1.8235171289323684E-2</v>
      </c>
      <c r="F19" s="12">
        <f t="shared" si="2"/>
        <v>4.4420269214186688E-3</v>
      </c>
      <c r="H19" s="4"/>
      <c r="I19" s="1"/>
      <c r="K19" s="2"/>
    </row>
    <row r="20" spans="1:11">
      <c r="A20" s="11" t="s">
        <v>21</v>
      </c>
      <c r="B20" s="11">
        <v>20705</v>
      </c>
      <c r="C20" s="13">
        <v>4497</v>
      </c>
      <c r="D20" s="12">
        <f t="shared" si="0"/>
        <v>1.5318631984386167E-2</v>
      </c>
      <c r="E20" s="12">
        <f t="shared" si="1"/>
        <v>9.9894707379813135E-3</v>
      </c>
      <c r="F20" s="12">
        <f t="shared" si="2"/>
        <v>5.3291612464048538E-3</v>
      </c>
      <c r="H20" s="4"/>
      <c r="I20" s="1"/>
      <c r="K20" s="1"/>
    </row>
    <row r="21" spans="1:11">
      <c r="A21" s="11" t="s">
        <v>10</v>
      </c>
      <c r="B21" s="11">
        <v>15691</v>
      </c>
      <c r="C21" s="13">
        <v>2998</v>
      </c>
      <c r="D21" s="12">
        <f t="shared" si="0"/>
        <v>1.1609014946486518E-2</v>
      </c>
      <c r="E21" s="12">
        <f t="shared" si="1"/>
        <v>6.659647158654209E-3</v>
      </c>
      <c r="F21" s="12">
        <f t="shared" si="2"/>
        <v>4.9493677878323095E-3</v>
      </c>
      <c r="H21" s="4"/>
      <c r="I21" s="1"/>
      <c r="K21" s="1"/>
    </row>
    <row r="22" spans="1:11">
      <c r="A22" s="11" t="s">
        <v>22</v>
      </c>
      <c r="B22" s="11">
        <v>3</v>
      </c>
      <c r="C22" s="11"/>
      <c r="D22" s="12"/>
      <c r="E22" s="12"/>
      <c r="F22" s="14"/>
    </row>
    <row r="23" spans="1:11">
      <c r="A23" s="1"/>
    </row>
  </sheetData>
  <sortState ref="A2:F21">
    <sortCondition descending="1" ref="E2:E2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Количество остатков в протеомах</vt:lpstr>
      <vt:lpstr>Лист2</vt:lpstr>
      <vt:lpstr>Лист3</vt:lpstr>
      <vt:lpstr>Диаграмма с распределением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2018-03-20T21:26:59Z</dcterms:modified>
</cp:coreProperties>
</file>