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79165\Documents\MSU\Term2\биоинф\pr11\"/>
    </mc:Choice>
  </mc:AlternateContent>
  <xr:revisionPtr revIDLastSave="0" documentId="8_{D1058592-C5BB-4A6D-9845-2D96CB44F64C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table1" sheetId="1" r:id="rId1"/>
  </sheets>
  <calcPr calcId="191029"/>
</workbook>
</file>

<file path=xl/calcChain.xml><?xml version="1.0" encoding="utf-8"?>
<calcChain xmlns="http://schemas.openxmlformats.org/spreadsheetml/2006/main">
  <c r="K35" i="1" l="1"/>
  <c r="J35" i="1"/>
  <c r="K34" i="1"/>
  <c r="J34" i="1"/>
  <c r="K33" i="1"/>
  <c r="J33" i="1"/>
  <c r="K32" i="1"/>
  <c r="J32" i="1"/>
  <c r="K31" i="1"/>
  <c r="J31" i="1"/>
  <c r="K14" i="1"/>
  <c r="J14" i="1"/>
  <c r="K15" i="1"/>
  <c r="J15" i="1"/>
  <c r="K17" i="1"/>
  <c r="K16" i="1"/>
  <c r="J16" i="1"/>
  <c r="K13" i="1"/>
  <c r="J13" i="1"/>
</calcChain>
</file>

<file path=xl/sharedStrings.xml><?xml version="1.0" encoding="utf-8"?>
<sst xmlns="http://schemas.openxmlformats.org/spreadsheetml/2006/main" count="120" uniqueCount="59">
  <si>
    <t>ID 1</t>
  </si>
  <si>
    <t>ID 2</t>
  </si>
  <si>
    <t>Score</t>
  </si>
  <si>
    <t>% Identity</t>
  </si>
  <si>
    <t>% Similarity</t>
  </si>
  <si>
    <t>Indels</t>
  </si>
  <si>
    <t>Enolase</t>
  </si>
  <si>
    <t>ENO_ECOLI</t>
  </si>
  <si>
    <t>ENO_BACSU</t>
  </si>
  <si>
    <t>Program</t>
  </si>
  <si>
    <t>Protein Name(-s)</t>
  </si>
  <si>
    <t>Gap symbols (-)</t>
  </si>
  <si>
    <t>% Coverage 1</t>
  </si>
  <si>
    <t>% Coverage 2</t>
  </si>
  <si>
    <t>water</t>
  </si>
  <si>
    <t>needle</t>
  </si>
  <si>
    <t>Comment</t>
  </si>
  <si>
    <t>Sample</t>
  </si>
  <si>
    <t>GS13_BACSU</t>
  </si>
  <si>
    <t>ADHE_ECOLI</t>
  </si>
  <si>
    <t>General stress protein 13, Aldehyde-alcohol dehydrogenase</t>
  </si>
  <si>
    <t>Global alignment of homologous proteins</t>
  </si>
  <si>
    <t>Local alignment of homologous proteins</t>
  </si>
  <si>
    <t>Global alignment of non homologous proteins</t>
  </si>
  <si>
    <t>Local alignment of non homologous proteins</t>
  </si>
  <si>
    <t>ARAB_BACSU</t>
  </si>
  <si>
    <t>ARAB_ECOLI</t>
  </si>
  <si>
    <t>Ribulokinase</t>
  </si>
  <si>
    <t>PURT_ECOLI</t>
  </si>
  <si>
    <t>PURT_BACSU</t>
  </si>
  <si>
    <t>Formate-dependent phosphoribosylglycinamide formyltransferase</t>
  </si>
  <si>
    <t>PABC_ECOLI</t>
  </si>
  <si>
    <t>PABC_BACSU</t>
  </si>
  <si>
    <t>Aminodeoxychorismate lyase</t>
  </si>
  <si>
    <t>Shikimate dehydrogenase (NADP(+))</t>
  </si>
  <si>
    <t>AROE_ECOLI</t>
  </si>
  <si>
    <t>AROE_BACSU</t>
  </si>
  <si>
    <t>Malonyl CoA-acyl carrier protein transacylase</t>
  </si>
  <si>
    <t>FABD_ECOLI</t>
  </si>
  <si>
    <t>FABD_BACSU</t>
  </si>
  <si>
    <t>FATR_BACSU</t>
  </si>
  <si>
    <t>DPO3X_ECOLI</t>
  </si>
  <si>
    <t>PRKC_BACSU</t>
  </si>
  <si>
    <t>FUCM_ECOLI</t>
  </si>
  <si>
    <t>CGEA_BACSU</t>
  </si>
  <si>
    <t>SBCD_BACSU</t>
  </si>
  <si>
    <t>GSPL_ECOLI</t>
  </si>
  <si>
    <t>SUCD_BACSU</t>
  </si>
  <si>
    <t>FIEF_ECOLI</t>
  </si>
  <si>
    <t>GMHA_ECOLI</t>
  </si>
  <si>
    <t>Phosphoheptose isomerase, HTH-type transcriptional repressor FatR</t>
  </si>
  <si>
    <t>DNA polymerase III subunit tau, Serine/threonine-protein kinase PrkC</t>
  </si>
  <si>
    <t>L-fucose mutarotase, Protein CgeA</t>
  </si>
  <si>
    <t>Putative type II secretion system protein L, Nuclease SbcCD subunit D</t>
  </si>
  <si>
    <t>Ferrous-iron efflux pump FieF, Succinate--CoA ligase [ADP-forming] subunit alpha</t>
  </si>
  <si>
    <t>Среди всех рассмотренных пар гомологичных белков в этой наблюдается наибольшее сходство</t>
  </si>
  <si>
    <t>Среди всех рассмотренных пар гомологичных белков в этой наблюдается наименьшее сходство (тут даже очень низкий процент консервативных позиций)</t>
  </si>
  <si>
    <t>Локальное выравнивание для гомологичных белков дает процент консервативных позиций на 1-3% лучше, чем глобальное, что не удивительно, так как процент покрытия близок к сотне, из-за чего локальное выравнивание похоже на глобальное</t>
  </si>
  <si>
    <t>Из всех рассмотренных выравниваний негомологичных белков, в данное они наиболее схожи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</si>
</sst>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  <charset val="204"/>
    </font>
    <font>
      <sz val="11"/>
      <color theme="1"/>
      <name val="Palatino Linotype"/>
      <family val="1"/>
      <charset val="204"/>
    </font>
    <font>
      <b/>
      <sz val="11"/>
      <color theme="1"/>
      <name val="Arial"/>
      <family val="2"/>
      <charset val="204"/>
    </font>
    <font>
      <b/>
      <sz val="14"/>
      <color theme="1"/>
      <name val="Arial"/>
      <family val="2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/>
      <right/>
      <top style="medium">
        <color rgb="FFFFFFFF"/>
      </top>
      <bottom/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/>
      <right style="medium">
        <color rgb="FFFFFFFF"/>
      </right>
      <top/>
      <bottom/>
      <diagonal/>
    </border>
    <border>
      <left/>
      <right/>
      <top/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8">
    <xf numFmtId="0" fontId="0" fillId="0" borderId="0" xfId="0"/>
    <xf numFmtId="0" fontId="18" fillId="0" borderId="11" xfId="0" applyFont="1" applyBorder="1" applyAlignment="1">
      <alignment horizontal="left" wrapText="1" indent="1"/>
    </xf>
    <xf numFmtId="0" fontId="0" fillId="0" borderId="0" xfId="0" applyAlignment="1">
      <alignment textRotation="90"/>
    </xf>
    <xf numFmtId="0" fontId="18" fillId="0" borderId="12" xfId="0" applyFont="1" applyBorder="1" applyAlignment="1">
      <alignment horizontal="left" vertical="top" textRotation="90" wrapText="1"/>
    </xf>
    <xf numFmtId="0" fontId="18" fillId="0" borderId="12" xfId="0" applyFont="1" applyBorder="1" applyAlignment="1">
      <alignment horizontal="left" vertical="top" wrapText="1"/>
    </xf>
    <xf numFmtId="0" fontId="18" fillId="0" borderId="10" xfId="0" applyFont="1" applyBorder="1" applyAlignment="1">
      <alignment horizontal="left" vertical="top" wrapText="1"/>
    </xf>
    <xf numFmtId="164" fontId="0" fillId="0" borderId="0" xfId="0" applyNumberFormat="1"/>
    <xf numFmtId="164" fontId="18" fillId="0" borderId="11" xfId="0" applyNumberFormat="1" applyFont="1" applyBorder="1" applyAlignment="1">
      <alignment horizontal="left" wrapText="1" indent="1"/>
    </xf>
    <xf numFmtId="164" fontId="18" fillId="0" borderId="12" xfId="0" applyNumberFormat="1" applyFont="1" applyBorder="1" applyAlignment="1">
      <alignment horizontal="left" vertical="top" textRotation="90" wrapText="1"/>
    </xf>
    <xf numFmtId="164" fontId="18" fillId="0" borderId="12" xfId="0" applyNumberFormat="1" applyFont="1" applyBorder="1" applyAlignment="1">
      <alignment horizontal="left" vertical="top" wrapText="1"/>
    </xf>
    <xf numFmtId="164" fontId="18" fillId="0" borderId="10" xfId="0" applyNumberFormat="1" applyFont="1" applyBorder="1" applyAlignment="1">
      <alignment horizontal="left" vertical="top" wrapText="1"/>
    </xf>
    <xf numFmtId="0" fontId="0" fillId="0" borderId="0" xfId="0" applyFill="1"/>
    <xf numFmtId="0" fontId="0" fillId="0" borderId="0" xfId="0" applyFill="1" applyAlignment="1">
      <alignment textRotation="90"/>
    </xf>
    <xf numFmtId="0" fontId="19" fillId="0" borderId="13" xfId="0" applyFont="1" applyFill="1" applyBorder="1" applyAlignment="1">
      <alignment wrapText="1"/>
    </xf>
    <xf numFmtId="0" fontId="19" fillId="0" borderId="14" xfId="0" applyFont="1" applyFill="1" applyBorder="1" applyAlignment="1">
      <alignment wrapText="1"/>
    </xf>
    <xf numFmtId="0" fontId="19" fillId="0" borderId="0" xfId="0" applyFont="1" applyFill="1" applyAlignment="1">
      <alignment wrapText="1"/>
    </xf>
    <xf numFmtId="0" fontId="19" fillId="0" borderId="16" xfId="0" applyFont="1" applyFill="1" applyBorder="1" applyAlignment="1">
      <alignment wrapText="1"/>
    </xf>
    <xf numFmtId="164" fontId="18" fillId="0" borderId="0" xfId="0" applyNumberFormat="1" applyFont="1" applyBorder="1" applyAlignment="1">
      <alignment horizontal="left" vertical="top" wrapText="1"/>
    </xf>
    <xf numFmtId="0" fontId="0" fillId="0" borderId="16" xfId="0" applyFill="1" applyBorder="1"/>
    <xf numFmtId="0" fontId="19" fillId="0" borderId="15" xfId="0" applyFont="1" applyFill="1" applyBorder="1" applyAlignment="1">
      <alignment wrapText="1"/>
    </xf>
    <xf numFmtId="0" fontId="19" fillId="0" borderId="17" xfId="0" applyFont="1" applyFill="1" applyBorder="1" applyAlignment="1">
      <alignment wrapText="1"/>
    </xf>
    <xf numFmtId="0" fontId="20" fillId="0" borderId="10" xfId="0" applyFont="1" applyBorder="1" applyAlignment="1">
      <alignment horizontal="left" vertical="center"/>
    </xf>
    <xf numFmtId="164" fontId="20" fillId="0" borderId="10" xfId="0" applyNumberFormat="1" applyFont="1" applyBorder="1" applyAlignment="1">
      <alignment horizontal="left" vertical="center"/>
    </xf>
    <xf numFmtId="0" fontId="16" fillId="0" borderId="0" xfId="0" applyFont="1" applyFill="1" applyAlignment="1">
      <alignment vertical="center"/>
    </xf>
    <xf numFmtId="0" fontId="16" fillId="0" borderId="0" xfId="0" applyFont="1" applyAlignment="1">
      <alignment vertical="center"/>
    </xf>
    <xf numFmtId="0" fontId="21" fillId="0" borderId="12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top" wrapText="1"/>
    </xf>
    <xf numFmtId="0" fontId="19" fillId="0" borderId="0" xfId="0" applyFont="1" applyFill="1" applyBorder="1" applyAlignment="1">
      <alignment wrapText="1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8"/>
  <sheetViews>
    <sheetView tabSelected="1" zoomScaleNormal="100" workbookViewId="0">
      <pane ySplit="2" topLeftCell="A24" activePane="bottomLeft" state="frozen"/>
      <selection pane="bottomLeft" activeCell="L31" sqref="L31"/>
    </sheetView>
  </sheetViews>
  <sheetFormatPr defaultRowHeight="14.4" x14ac:dyDescent="0.3"/>
  <cols>
    <col min="1" max="1" width="33.5546875" customWidth="1"/>
    <col min="2" max="2" width="13.44140625" customWidth="1"/>
    <col min="3" max="3" width="15.5546875" customWidth="1"/>
    <col min="4" max="4" width="15.44140625" customWidth="1"/>
    <col min="6" max="7" width="9.109375" style="6"/>
    <col min="10" max="11" width="9.109375" style="6"/>
    <col min="12" max="12" width="26" style="6" customWidth="1"/>
    <col min="13" max="18" width="9.109375" style="11"/>
  </cols>
  <sheetData>
    <row r="1" spans="1:18" x14ac:dyDescent="0.3">
      <c r="A1" s="1"/>
      <c r="B1" s="1"/>
      <c r="C1" s="1"/>
      <c r="D1" s="1"/>
      <c r="E1" s="1"/>
      <c r="F1" s="7"/>
      <c r="G1" s="7"/>
      <c r="H1" s="1"/>
      <c r="I1" s="1"/>
      <c r="J1" s="7"/>
      <c r="K1" s="7"/>
      <c r="L1" s="7"/>
    </row>
    <row r="2" spans="1:18" s="2" customFormat="1" ht="92.25" customHeight="1" thickBot="1" x14ac:dyDescent="0.35">
      <c r="A2" s="3" t="s">
        <v>10</v>
      </c>
      <c r="B2" s="3" t="s">
        <v>9</v>
      </c>
      <c r="C2" s="3" t="s">
        <v>0</v>
      </c>
      <c r="D2" s="3" t="s">
        <v>1</v>
      </c>
      <c r="E2" s="3" t="s">
        <v>2</v>
      </c>
      <c r="F2" s="8" t="s">
        <v>3</v>
      </c>
      <c r="G2" s="8" t="s">
        <v>4</v>
      </c>
      <c r="H2" s="3" t="s">
        <v>11</v>
      </c>
      <c r="I2" s="3" t="s">
        <v>5</v>
      </c>
      <c r="J2" s="8" t="s">
        <v>12</v>
      </c>
      <c r="K2" s="8" t="s">
        <v>13</v>
      </c>
      <c r="L2" s="8" t="s">
        <v>16</v>
      </c>
      <c r="M2" s="12"/>
      <c r="N2" s="12"/>
      <c r="O2" s="12"/>
      <c r="P2" s="12"/>
      <c r="Q2" s="12"/>
      <c r="R2" s="12"/>
    </row>
    <row r="3" spans="1:18" s="24" customFormat="1" ht="24" customHeight="1" thickBot="1" x14ac:dyDescent="0.35">
      <c r="A3" s="25" t="s">
        <v>21</v>
      </c>
      <c r="B3" s="21"/>
      <c r="C3" s="21"/>
      <c r="D3" s="21"/>
      <c r="E3" s="21"/>
      <c r="F3" s="22"/>
      <c r="G3" s="22"/>
      <c r="H3" s="21"/>
      <c r="I3" s="21"/>
      <c r="J3" s="22"/>
      <c r="K3" s="22"/>
      <c r="L3" s="22"/>
      <c r="M3" s="23"/>
      <c r="N3" s="23"/>
      <c r="O3" s="23"/>
      <c r="P3" s="23"/>
      <c r="Q3" s="23"/>
      <c r="R3" s="23"/>
    </row>
    <row r="4" spans="1:18" ht="15" thickBot="1" x14ac:dyDescent="0.35">
      <c r="A4" s="26" t="s">
        <v>6</v>
      </c>
      <c r="B4" s="26" t="s">
        <v>15</v>
      </c>
      <c r="C4" s="26" t="s">
        <v>7</v>
      </c>
      <c r="D4" s="26" t="s">
        <v>8</v>
      </c>
      <c r="E4" s="26">
        <v>1351</v>
      </c>
      <c r="F4" s="26">
        <v>62.1</v>
      </c>
      <c r="G4" s="26">
        <v>74.8</v>
      </c>
      <c r="H4" s="26">
        <v>20</v>
      </c>
      <c r="I4" s="26">
        <v>5</v>
      </c>
      <c r="J4" s="26">
        <v>100</v>
      </c>
      <c r="K4" s="26">
        <v>100</v>
      </c>
      <c r="L4" s="10" t="s">
        <v>17</v>
      </c>
    </row>
    <row r="5" spans="1:18" x14ac:dyDescent="0.3">
      <c r="A5" s="26" t="s">
        <v>27</v>
      </c>
      <c r="B5" s="26" t="s">
        <v>15</v>
      </c>
      <c r="C5" s="26" t="s">
        <v>26</v>
      </c>
      <c r="D5" s="26" t="s">
        <v>25</v>
      </c>
      <c r="E5" s="26">
        <v>769</v>
      </c>
      <c r="F5" s="26">
        <v>30.6</v>
      </c>
      <c r="G5" s="26">
        <v>48.7</v>
      </c>
      <c r="H5" s="26">
        <v>56</v>
      </c>
      <c r="I5" s="26">
        <v>14</v>
      </c>
      <c r="J5" s="26">
        <v>100</v>
      </c>
      <c r="K5" s="26">
        <v>100</v>
      </c>
      <c r="L5" s="17"/>
    </row>
    <row r="6" spans="1:18" ht="36.6" customHeight="1" x14ac:dyDescent="0.3">
      <c r="A6" s="26" t="s">
        <v>30</v>
      </c>
      <c r="B6" s="26" t="s">
        <v>15</v>
      </c>
      <c r="C6" s="26" t="s">
        <v>28</v>
      </c>
      <c r="D6" s="26" t="s">
        <v>29</v>
      </c>
      <c r="E6" s="26">
        <v>1063</v>
      </c>
      <c r="F6" s="26">
        <v>54.5</v>
      </c>
      <c r="G6" s="26">
        <v>69.2</v>
      </c>
      <c r="H6" s="26">
        <v>10</v>
      </c>
      <c r="I6" s="26">
        <v>3</v>
      </c>
      <c r="J6" s="26">
        <v>100</v>
      </c>
      <c r="K6" s="26">
        <v>100</v>
      </c>
      <c r="L6" s="26" t="s">
        <v>55</v>
      </c>
    </row>
    <row r="7" spans="1:18" ht="35.4" customHeight="1" x14ac:dyDescent="0.3">
      <c r="A7" s="26" t="s">
        <v>33</v>
      </c>
      <c r="B7" s="26" t="s">
        <v>15</v>
      </c>
      <c r="C7" s="26" t="s">
        <v>31</v>
      </c>
      <c r="D7" s="26" t="s">
        <v>32</v>
      </c>
      <c r="E7" s="26">
        <v>213.5</v>
      </c>
      <c r="F7" s="26">
        <v>24.8</v>
      </c>
      <c r="G7" s="26">
        <v>40.6</v>
      </c>
      <c r="H7" s="26">
        <v>34</v>
      </c>
      <c r="I7" s="26">
        <v>6</v>
      </c>
      <c r="J7" s="26">
        <v>100</v>
      </c>
      <c r="K7" s="26">
        <v>100</v>
      </c>
      <c r="L7" s="26" t="s">
        <v>56</v>
      </c>
    </row>
    <row r="8" spans="1:18" ht="27.6" x14ac:dyDescent="0.3">
      <c r="A8" s="26" t="s">
        <v>34</v>
      </c>
      <c r="B8" s="26" t="s">
        <v>15</v>
      </c>
      <c r="C8" s="26" t="s">
        <v>35</v>
      </c>
      <c r="D8" s="26" t="s">
        <v>36</v>
      </c>
      <c r="E8" s="26">
        <v>344</v>
      </c>
      <c r="F8" s="26">
        <v>33.1</v>
      </c>
      <c r="G8" s="26">
        <v>50.4</v>
      </c>
      <c r="H8" s="26">
        <v>16</v>
      </c>
      <c r="I8" s="26">
        <v>10</v>
      </c>
      <c r="J8" s="26">
        <v>100</v>
      </c>
      <c r="K8" s="26">
        <v>100</v>
      </c>
      <c r="L8" s="26"/>
    </row>
    <row r="9" spans="1:18" ht="28.2" thickBot="1" x14ac:dyDescent="0.35">
      <c r="A9" s="26" t="s">
        <v>37</v>
      </c>
      <c r="B9" s="26" t="s">
        <v>15</v>
      </c>
      <c r="C9" s="26" t="s">
        <v>38</v>
      </c>
      <c r="D9" s="26" t="s">
        <v>39</v>
      </c>
      <c r="E9" s="26">
        <v>639</v>
      </c>
      <c r="F9" s="26">
        <v>43.1</v>
      </c>
      <c r="G9" s="26">
        <v>59.4</v>
      </c>
      <c r="H9" s="26">
        <v>10</v>
      </c>
      <c r="I9" s="26">
        <v>3</v>
      </c>
      <c r="J9" s="26">
        <v>100</v>
      </c>
      <c r="K9" s="26">
        <v>100</v>
      </c>
      <c r="L9" s="26"/>
    </row>
    <row r="10" spans="1:18" ht="15" thickBot="1" x14ac:dyDescent="0.35">
      <c r="A10" s="26"/>
      <c r="B10" s="26"/>
      <c r="C10" s="26"/>
      <c r="D10" s="26"/>
      <c r="E10" s="26"/>
      <c r="F10" s="26"/>
      <c r="G10" s="10"/>
      <c r="H10" s="5"/>
      <c r="I10" s="5"/>
      <c r="J10" s="10"/>
      <c r="K10" s="10"/>
      <c r="L10" s="10"/>
    </row>
    <row r="11" spans="1:18" s="24" customFormat="1" ht="24" customHeight="1" thickBot="1" x14ac:dyDescent="0.35">
      <c r="A11" s="25" t="s">
        <v>22</v>
      </c>
      <c r="B11" s="21"/>
      <c r="C11" s="21"/>
      <c r="D11" s="21"/>
      <c r="E11" s="21"/>
      <c r="F11" s="22"/>
      <c r="G11" s="22"/>
      <c r="H11" s="21"/>
      <c r="I11" s="21"/>
      <c r="J11" s="22"/>
      <c r="K11" s="22"/>
      <c r="L11" s="22"/>
      <c r="M11" s="23"/>
      <c r="N11" s="23"/>
      <c r="O11" s="23"/>
      <c r="P11" s="23"/>
      <c r="Q11" s="23"/>
      <c r="R11" s="23"/>
    </row>
    <row r="12" spans="1:18" ht="15" thickBot="1" x14ac:dyDescent="0.35">
      <c r="A12" s="4" t="s">
        <v>6</v>
      </c>
      <c r="B12" s="4" t="s">
        <v>14</v>
      </c>
      <c r="C12" s="4" t="s">
        <v>7</v>
      </c>
      <c r="D12" s="4" t="s">
        <v>8</v>
      </c>
      <c r="E12" s="4">
        <v>1359</v>
      </c>
      <c r="F12" s="9">
        <v>64.099999999999994</v>
      </c>
      <c r="G12" s="9">
        <v>77.2</v>
      </c>
      <c r="H12" s="4">
        <v>7</v>
      </c>
      <c r="I12" s="4">
        <v>3</v>
      </c>
      <c r="J12" s="9">
        <v>98.1</v>
      </c>
      <c r="K12" s="9">
        <v>97.9</v>
      </c>
      <c r="L12" s="9" t="s">
        <v>17</v>
      </c>
    </row>
    <row r="13" spans="1:18" ht="36" customHeight="1" thickBot="1" x14ac:dyDescent="0.35">
      <c r="A13" s="26" t="s">
        <v>27</v>
      </c>
      <c r="B13" s="4" t="s">
        <v>14</v>
      </c>
      <c r="C13" s="26" t="s">
        <v>26</v>
      </c>
      <c r="D13" s="26" t="s">
        <v>25</v>
      </c>
      <c r="E13" s="4">
        <v>776</v>
      </c>
      <c r="F13" s="9">
        <v>31.9</v>
      </c>
      <c r="G13" s="9">
        <v>50.2</v>
      </c>
      <c r="H13" s="4">
        <v>44</v>
      </c>
      <c r="I13" s="4">
        <v>10</v>
      </c>
      <c r="J13" s="9">
        <f>0.973451327433628*100</f>
        <v>97.345132743362811</v>
      </c>
      <c r="K13" s="9">
        <f>100*0.953571428571429</f>
        <v>95.35714285714289</v>
      </c>
      <c r="L13" s="9" t="s">
        <v>57</v>
      </c>
    </row>
    <row r="14" spans="1:18" ht="42" thickBot="1" x14ac:dyDescent="0.35">
      <c r="A14" s="26" t="s">
        <v>30</v>
      </c>
      <c r="B14" s="4" t="s">
        <v>14</v>
      </c>
      <c r="C14" s="26" t="s">
        <v>28</v>
      </c>
      <c r="D14" s="26" t="s">
        <v>29</v>
      </c>
      <c r="E14" s="4">
        <v>1069</v>
      </c>
      <c r="F14" s="9">
        <v>56.9</v>
      </c>
      <c r="G14" s="9">
        <v>71.5</v>
      </c>
      <c r="H14" s="4">
        <v>1</v>
      </c>
      <c r="I14" s="4">
        <v>1</v>
      </c>
      <c r="J14" s="9">
        <f>(388-13)/391*100</f>
        <v>95.907928388746797</v>
      </c>
      <c r="K14" s="9">
        <f>376/384*100</f>
        <v>97.916666666666657</v>
      </c>
      <c r="L14" s="9"/>
    </row>
    <row r="15" spans="1:18" ht="15" thickBot="1" x14ac:dyDescent="0.35">
      <c r="A15" s="26" t="s">
        <v>33</v>
      </c>
      <c r="B15" s="4" t="s">
        <v>14</v>
      </c>
      <c r="C15" s="26" t="s">
        <v>31</v>
      </c>
      <c r="D15" s="26" t="s">
        <v>32</v>
      </c>
      <c r="E15" s="4">
        <v>222</v>
      </c>
      <c r="F15" s="9">
        <v>26</v>
      </c>
      <c r="G15" s="9">
        <v>43.8</v>
      </c>
      <c r="H15" s="4">
        <v>16</v>
      </c>
      <c r="I15" s="4">
        <v>4</v>
      </c>
      <c r="J15" s="9">
        <f>254/269*100</f>
        <v>94.423791821561338</v>
      </c>
      <c r="K15" s="9">
        <f>260/293*100</f>
        <v>88.737201365187715</v>
      </c>
      <c r="L15" s="9"/>
    </row>
    <row r="16" spans="1:18" ht="28.2" thickBot="1" x14ac:dyDescent="0.35">
      <c r="A16" s="26" t="s">
        <v>34</v>
      </c>
      <c r="B16" s="4" t="s">
        <v>14</v>
      </c>
      <c r="C16" s="26" t="s">
        <v>35</v>
      </c>
      <c r="D16" s="26" t="s">
        <v>36</v>
      </c>
      <c r="E16" s="4">
        <v>350</v>
      </c>
      <c r="F16" s="9">
        <v>35.1</v>
      </c>
      <c r="G16" s="9">
        <v>52.1</v>
      </c>
      <c r="H16" s="4">
        <v>12</v>
      </c>
      <c r="I16" s="4">
        <v>8</v>
      </c>
      <c r="J16" s="9">
        <f>257/272*100</f>
        <v>94.485294117647058</v>
      </c>
      <c r="K16" s="9">
        <f>261/280*100</f>
        <v>93.214285714285722</v>
      </c>
      <c r="L16" s="9"/>
    </row>
    <row r="17" spans="1:18" ht="28.2" thickBot="1" x14ac:dyDescent="0.35">
      <c r="A17" s="26" t="s">
        <v>37</v>
      </c>
      <c r="B17" s="4" t="s">
        <v>14</v>
      </c>
      <c r="C17" s="26" t="s">
        <v>38</v>
      </c>
      <c r="D17" s="26" t="s">
        <v>39</v>
      </c>
      <c r="E17" s="4">
        <v>640</v>
      </c>
      <c r="F17" s="10">
        <v>44.3</v>
      </c>
      <c r="G17" s="10">
        <v>61.2</v>
      </c>
      <c r="H17" s="5">
        <v>2</v>
      </c>
      <c r="I17" s="5">
        <v>2</v>
      </c>
      <c r="J17" s="10">
        <v>100</v>
      </c>
      <c r="K17" s="10">
        <f>308/317*100</f>
        <v>97.160883280757091</v>
      </c>
      <c r="L17" s="10"/>
    </row>
    <row r="18" spans="1:18" ht="15" thickBot="1" x14ac:dyDescent="0.35">
      <c r="A18" s="5"/>
      <c r="B18" s="5"/>
      <c r="C18" s="4"/>
      <c r="D18" s="4"/>
      <c r="E18" s="4"/>
      <c r="F18" s="10"/>
      <c r="G18" s="10"/>
      <c r="H18" s="5"/>
      <c r="I18" s="5"/>
      <c r="J18" s="10"/>
      <c r="K18" s="10"/>
      <c r="L18" s="10"/>
    </row>
    <row r="19" spans="1:18" ht="15" thickBot="1" x14ac:dyDescent="0.35">
      <c r="A19" s="5"/>
      <c r="B19" s="5"/>
      <c r="C19" s="4"/>
      <c r="D19" s="4"/>
      <c r="E19" s="4"/>
      <c r="F19" s="10"/>
      <c r="G19" s="10"/>
      <c r="H19" s="5"/>
      <c r="I19" s="5"/>
      <c r="J19" s="10"/>
      <c r="K19" s="10"/>
      <c r="L19" s="10"/>
    </row>
    <row r="20" spans="1:18" ht="15" thickBot="1" x14ac:dyDescent="0.35">
      <c r="A20" s="5"/>
      <c r="B20" s="5"/>
      <c r="C20" s="4"/>
      <c r="D20" s="4"/>
      <c r="E20" s="4"/>
      <c r="F20" s="10"/>
      <c r="G20" s="10"/>
      <c r="H20" s="5"/>
      <c r="I20" s="5"/>
      <c r="J20" s="10"/>
      <c r="K20" s="10"/>
      <c r="L20" s="10"/>
    </row>
    <row r="21" spans="1:18" ht="18" thickBot="1" x14ac:dyDescent="0.35">
      <c r="A21" s="25" t="s">
        <v>23</v>
      </c>
      <c r="B21" s="5"/>
      <c r="C21" s="5"/>
      <c r="D21" s="5"/>
      <c r="E21" s="5"/>
      <c r="F21" s="10"/>
      <c r="G21" s="10"/>
      <c r="H21" s="5"/>
      <c r="I21" s="5"/>
      <c r="J21" s="10"/>
      <c r="K21" s="10"/>
      <c r="L21" s="10"/>
      <c r="M21" s="18"/>
      <c r="N21" s="18"/>
      <c r="O21" s="18"/>
      <c r="P21" s="18"/>
      <c r="Q21" s="18"/>
      <c r="R21" s="18"/>
    </row>
    <row r="22" spans="1:18" ht="28.2" thickBot="1" x14ac:dyDescent="0.4">
      <c r="A22" s="5" t="s">
        <v>20</v>
      </c>
      <c r="B22" s="5" t="s">
        <v>15</v>
      </c>
      <c r="C22" s="5" t="s">
        <v>18</v>
      </c>
      <c r="D22" s="5" t="s">
        <v>19</v>
      </c>
      <c r="E22" s="5">
        <v>28</v>
      </c>
      <c r="F22" s="10">
        <v>4.2</v>
      </c>
      <c r="G22" s="10">
        <v>6.7</v>
      </c>
      <c r="H22" s="5">
        <v>733</v>
      </c>
      <c r="I22" s="5">
        <v>25</v>
      </c>
      <c r="J22" s="10">
        <v>100</v>
      </c>
      <c r="K22" s="10">
        <v>100</v>
      </c>
      <c r="L22" s="10" t="s">
        <v>17</v>
      </c>
      <c r="M22" s="13"/>
      <c r="N22" s="13"/>
      <c r="O22" s="13"/>
      <c r="P22" s="13"/>
      <c r="Q22" s="13"/>
      <c r="R22" s="14"/>
    </row>
    <row r="23" spans="1:18" ht="28.2" thickBot="1" x14ac:dyDescent="0.4">
      <c r="A23" s="4" t="s">
        <v>50</v>
      </c>
      <c r="B23" s="5" t="s">
        <v>15</v>
      </c>
      <c r="C23" s="4" t="s">
        <v>49</v>
      </c>
      <c r="D23" s="4" t="s">
        <v>40</v>
      </c>
      <c r="E23" s="5">
        <v>19</v>
      </c>
      <c r="F23" s="10">
        <v>4.5999999999999996</v>
      </c>
      <c r="G23" s="10">
        <v>9.6</v>
      </c>
      <c r="H23" s="5">
        <v>262</v>
      </c>
      <c r="I23" s="5">
        <v>7</v>
      </c>
      <c r="J23" s="10">
        <v>100</v>
      </c>
      <c r="K23" s="10">
        <v>100</v>
      </c>
      <c r="L23" s="10"/>
      <c r="M23" s="27"/>
      <c r="N23" s="27"/>
      <c r="O23" s="27"/>
      <c r="P23" s="27"/>
      <c r="Q23" s="27"/>
      <c r="R23" s="19"/>
    </row>
    <row r="24" spans="1:18" ht="42" thickBot="1" x14ac:dyDescent="0.4">
      <c r="A24" s="4" t="s">
        <v>51</v>
      </c>
      <c r="B24" s="5" t="s">
        <v>15</v>
      </c>
      <c r="C24" s="4" t="s">
        <v>41</v>
      </c>
      <c r="D24" s="4" t="s">
        <v>42</v>
      </c>
      <c r="E24" s="5">
        <v>56</v>
      </c>
      <c r="F24" s="10">
        <v>12.5</v>
      </c>
      <c r="G24" s="10">
        <v>22.7</v>
      </c>
      <c r="H24" s="5">
        <v>483</v>
      </c>
      <c r="I24" s="5">
        <v>21</v>
      </c>
      <c r="J24" s="10">
        <v>100</v>
      </c>
      <c r="K24" s="10">
        <v>100</v>
      </c>
      <c r="L24" s="10"/>
      <c r="M24" s="27"/>
      <c r="N24" s="27"/>
      <c r="O24" s="27"/>
      <c r="P24" s="27"/>
      <c r="Q24" s="27"/>
      <c r="R24" s="19"/>
    </row>
    <row r="25" spans="1:18" ht="16.2" thickBot="1" x14ac:dyDescent="0.4">
      <c r="A25" s="4" t="s">
        <v>52</v>
      </c>
      <c r="B25" s="5" t="s">
        <v>15</v>
      </c>
      <c r="C25" s="4" t="s">
        <v>43</v>
      </c>
      <c r="D25" s="4" t="s">
        <v>44</v>
      </c>
      <c r="E25" s="5">
        <v>33</v>
      </c>
      <c r="F25" s="10">
        <v>14.4</v>
      </c>
      <c r="G25" s="10">
        <v>25.1</v>
      </c>
      <c r="H25" s="5">
        <v>101</v>
      </c>
      <c r="I25" s="5">
        <v>8</v>
      </c>
      <c r="J25" s="10">
        <v>100</v>
      </c>
      <c r="K25" s="10">
        <v>100</v>
      </c>
      <c r="L25" s="10"/>
      <c r="M25" s="27"/>
      <c r="N25" s="27"/>
      <c r="O25" s="27"/>
      <c r="P25" s="27"/>
      <c r="Q25" s="27"/>
      <c r="R25" s="19"/>
    </row>
    <row r="26" spans="1:18" ht="37.200000000000003" customHeight="1" thickBot="1" x14ac:dyDescent="0.4">
      <c r="A26" s="4" t="s">
        <v>53</v>
      </c>
      <c r="B26" s="5" t="s">
        <v>15</v>
      </c>
      <c r="C26" s="4" t="s">
        <v>46</v>
      </c>
      <c r="D26" s="4" t="s">
        <v>45</v>
      </c>
      <c r="E26" s="5">
        <v>21.5</v>
      </c>
      <c r="F26" s="10">
        <v>16.8</v>
      </c>
      <c r="G26" s="10">
        <v>32.1</v>
      </c>
      <c r="H26" s="5">
        <v>138</v>
      </c>
      <c r="I26" s="5">
        <v>24</v>
      </c>
      <c r="J26" s="10">
        <v>100</v>
      </c>
      <c r="K26" s="10">
        <v>100</v>
      </c>
      <c r="L26" s="10" t="s">
        <v>58</v>
      </c>
      <c r="M26" s="27"/>
      <c r="N26" s="27"/>
      <c r="O26" s="27"/>
      <c r="P26" s="27"/>
      <c r="Q26" s="27"/>
      <c r="R26" s="19"/>
    </row>
    <row r="27" spans="1:18" ht="42" thickBot="1" x14ac:dyDescent="0.4">
      <c r="A27" s="4" t="s">
        <v>54</v>
      </c>
      <c r="B27" s="5" t="s">
        <v>15</v>
      </c>
      <c r="C27" s="4" t="s">
        <v>48</v>
      </c>
      <c r="D27" s="4" t="s">
        <v>47</v>
      </c>
      <c r="E27" s="5">
        <v>20</v>
      </c>
      <c r="F27" s="10">
        <v>7.4</v>
      </c>
      <c r="G27" s="10">
        <v>13.8</v>
      </c>
      <c r="H27" s="5">
        <v>340</v>
      </c>
      <c r="I27" s="5">
        <v>12</v>
      </c>
      <c r="J27" s="10">
        <v>100</v>
      </c>
      <c r="K27" s="10">
        <v>100</v>
      </c>
      <c r="L27" s="10"/>
      <c r="M27" s="15"/>
      <c r="N27" s="15"/>
      <c r="O27" s="15"/>
      <c r="P27" s="15"/>
      <c r="Q27" s="15"/>
      <c r="R27" s="19"/>
    </row>
    <row r="28" spans="1:18" ht="16.2" thickBot="1" x14ac:dyDescent="0.4">
      <c r="A28" s="5"/>
      <c r="B28" s="5"/>
      <c r="C28" s="5"/>
      <c r="D28" s="5"/>
      <c r="E28" s="5"/>
      <c r="F28" s="10"/>
      <c r="G28" s="10"/>
      <c r="H28" s="5"/>
      <c r="I28" s="5"/>
      <c r="J28" s="10"/>
      <c r="K28" s="10"/>
      <c r="L28" s="10"/>
      <c r="M28" s="16"/>
      <c r="N28" s="16"/>
      <c r="O28" s="16"/>
      <c r="P28" s="16"/>
      <c r="Q28" s="16"/>
      <c r="R28" s="20"/>
    </row>
    <row r="29" spans="1:18" ht="18" thickBot="1" x14ac:dyDescent="0.35">
      <c r="A29" s="25" t="s">
        <v>24</v>
      </c>
      <c r="B29" s="5"/>
      <c r="C29" s="5"/>
      <c r="D29" s="5"/>
      <c r="E29" s="5"/>
      <c r="F29" s="10"/>
      <c r="G29" s="10"/>
      <c r="H29" s="5"/>
      <c r="I29" s="5"/>
      <c r="J29" s="10"/>
      <c r="K29" s="10"/>
      <c r="L29" s="10"/>
    </row>
    <row r="30" spans="1:18" ht="28.2" thickBot="1" x14ac:dyDescent="0.35">
      <c r="A30" s="5" t="s">
        <v>20</v>
      </c>
      <c r="B30" s="5" t="s">
        <v>14</v>
      </c>
      <c r="C30" s="5" t="s">
        <v>18</v>
      </c>
      <c r="D30" s="5" t="s">
        <v>19</v>
      </c>
      <c r="E30" s="5">
        <v>41.5</v>
      </c>
      <c r="F30" s="10">
        <v>22.6</v>
      </c>
      <c r="G30" s="10">
        <v>38.700000000000003</v>
      </c>
      <c r="H30" s="5">
        <v>43</v>
      </c>
      <c r="I30" s="5">
        <v>7</v>
      </c>
      <c r="J30" s="10">
        <v>77.7</v>
      </c>
      <c r="K30" s="10">
        <v>14.6</v>
      </c>
      <c r="L30" s="10" t="s">
        <v>17</v>
      </c>
    </row>
    <row r="31" spans="1:18" ht="28.2" thickBot="1" x14ac:dyDescent="0.35">
      <c r="A31" s="4" t="s">
        <v>50</v>
      </c>
      <c r="B31" s="4" t="s">
        <v>14</v>
      </c>
      <c r="C31" s="4" t="s">
        <v>49</v>
      </c>
      <c r="D31" s="4" t="s">
        <v>40</v>
      </c>
      <c r="E31" s="5">
        <v>33.5</v>
      </c>
      <c r="F31" s="10">
        <v>26.8</v>
      </c>
      <c r="G31" s="10">
        <v>39.700000000000003</v>
      </c>
      <c r="H31" s="5">
        <v>10</v>
      </c>
      <c r="I31" s="5">
        <v>3</v>
      </c>
      <c r="J31" s="10">
        <f>(65-11)/192*100</f>
        <v>28.125</v>
      </c>
      <c r="K31" s="10">
        <f>(96-48)/194*100</f>
        <v>24.742268041237114</v>
      </c>
      <c r="L31" s="10"/>
    </row>
    <row r="32" spans="1:18" ht="42" thickBot="1" x14ac:dyDescent="0.35">
      <c r="A32" s="4" t="s">
        <v>51</v>
      </c>
      <c r="B32" s="4" t="s">
        <v>14</v>
      </c>
      <c r="C32" s="4" t="s">
        <v>41</v>
      </c>
      <c r="D32" s="4" t="s">
        <v>42</v>
      </c>
      <c r="E32" s="5">
        <v>78.5</v>
      </c>
      <c r="F32" s="10">
        <v>19.8</v>
      </c>
      <c r="G32" s="10">
        <v>34.4</v>
      </c>
      <c r="H32" s="5">
        <v>140</v>
      </c>
      <c r="I32" s="5">
        <v>22</v>
      </c>
      <c r="J32" s="10">
        <f>(600-228)/642*100</f>
        <v>57.943925233644855</v>
      </c>
      <c r="K32" s="10">
        <f>(479-91)/648*100</f>
        <v>59.876543209876544</v>
      </c>
      <c r="L32" s="10"/>
    </row>
    <row r="33" spans="1:12" ht="15" thickBot="1" x14ac:dyDescent="0.35">
      <c r="A33" s="4" t="s">
        <v>52</v>
      </c>
      <c r="B33" s="4" t="s">
        <v>14</v>
      </c>
      <c r="C33" s="4" t="s">
        <v>43</v>
      </c>
      <c r="D33" s="4" t="s">
        <v>44</v>
      </c>
      <c r="E33" s="5">
        <v>39</v>
      </c>
      <c r="F33" s="10">
        <v>29.5</v>
      </c>
      <c r="G33" s="10">
        <v>45.9</v>
      </c>
      <c r="H33" s="5">
        <v>21</v>
      </c>
      <c r="I33" s="5">
        <v>4</v>
      </c>
      <c r="J33" s="10">
        <f>(89-48)/140*100</f>
        <v>29.285714285714288</v>
      </c>
      <c r="K33" s="10">
        <f>60/133*100</f>
        <v>45.112781954887218</v>
      </c>
      <c r="L33" s="10"/>
    </row>
    <row r="34" spans="1:12" ht="42" thickBot="1" x14ac:dyDescent="0.35">
      <c r="A34" s="4" t="s">
        <v>53</v>
      </c>
      <c r="B34" s="4" t="s">
        <v>14</v>
      </c>
      <c r="C34" s="4" t="s">
        <v>46</v>
      </c>
      <c r="D34" s="4" t="s">
        <v>45</v>
      </c>
      <c r="E34" s="5">
        <v>38.5</v>
      </c>
      <c r="F34" s="10">
        <v>23.3</v>
      </c>
      <c r="G34" s="10">
        <v>35.799999999999997</v>
      </c>
      <c r="H34" s="5">
        <v>36</v>
      </c>
      <c r="I34" s="5">
        <v>5</v>
      </c>
      <c r="J34" s="10">
        <f>(210-123)/387*100</f>
        <v>22.480620155038761</v>
      </c>
      <c r="K34" s="10">
        <f>117/391*100</f>
        <v>29.923273657289002</v>
      </c>
      <c r="L34" s="10"/>
    </row>
    <row r="35" spans="1:12" ht="42" thickBot="1" x14ac:dyDescent="0.35">
      <c r="A35" s="4" t="s">
        <v>54</v>
      </c>
      <c r="B35" s="4" t="s">
        <v>14</v>
      </c>
      <c r="C35" s="4" t="s">
        <v>48</v>
      </c>
      <c r="D35" s="4" t="s">
        <v>47</v>
      </c>
      <c r="E35" s="5">
        <v>38.5</v>
      </c>
      <c r="F35" s="10">
        <v>26.5</v>
      </c>
      <c r="G35" s="10">
        <v>42.6</v>
      </c>
      <c r="H35" s="5">
        <v>7</v>
      </c>
      <c r="I35" s="5">
        <v>2</v>
      </c>
      <c r="J35" s="10">
        <f>(241-177)/300*100</f>
        <v>21.333333333333336</v>
      </c>
      <c r="K35" s="10">
        <f>(122-57)/299*100</f>
        <v>21.739130434782609</v>
      </c>
      <c r="L35" s="10"/>
    </row>
    <row r="36" spans="1:12" ht="15" thickBot="1" x14ac:dyDescent="0.35">
      <c r="A36" s="5"/>
      <c r="B36" s="5"/>
      <c r="C36" s="5"/>
      <c r="D36" s="5"/>
      <c r="E36" s="5"/>
      <c r="F36" s="10"/>
      <c r="G36" s="10"/>
      <c r="H36" s="5"/>
      <c r="I36" s="5"/>
      <c r="J36" s="10"/>
      <c r="K36" s="10"/>
      <c r="L36" s="10"/>
    </row>
    <row r="37" spans="1:12" ht="15" thickBot="1" x14ac:dyDescent="0.35">
      <c r="A37" s="5"/>
      <c r="B37" s="5"/>
      <c r="C37" s="5"/>
      <c r="D37" s="5"/>
      <c r="E37" s="5"/>
      <c r="F37" s="10"/>
      <c r="G37" s="10"/>
      <c r="H37" s="5"/>
      <c r="I37" s="5"/>
      <c r="J37" s="10"/>
      <c r="K37" s="10"/>
      <c r="L37" s="10"/>
    </row>
    <row r="38" spans="1:12" ht="15" thickBot="1" x14ac:dyDescent="0.35">
      <c r="A38" s="5"/>
      <c r="B38" s="5"/>
      <c r="C38" s="5"/>
      <c r="D38" s="5"/>
      <c r="E38" s="5"/>
      <c r="F38" s="10"/>
      <c r="G38" s="10"/>
      <c r="H38" s="5"/>
      <c r="I38" s="5"/>
      <c r="J38" s="10"/>
      <c r="K38" s="10"/>
      <c r="L38" s="10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 Дрождев</dc:creator>
  <cp:lastModifiedBy>Алексей Дрождев</cp:lastModifiedBy>
  <dcterms:created xsi:type="dcterms:W3CDTF">2019-04-23T06:17:03Z</dcterms:created>
  <dcterms:modified xsi:type="dcterms:W3CDTF">2019-05-14T20:40:33Z</dcterms:modified>
</cp:coreProperties>
</file>