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Proteom\"/>
    </mc:Choice>
  </mc:AlternateContent>
  <xr:revisionPtr revIDLastSave="0" documentId="13_ncr:40009_{8F9596FE-F736-48BD-8C13-DCCEE218B40D}" xr6:coauthVersionLast="41" xr6:coauthVersionMax="41" xr10:uidLastSave="{00000000-0000-0000-0000-000000000000}"/>
  <bookViews>
    <workbookView xWindow="-110" yWindow="-110" windowWidth="19420" windowHeight="10420" activeTab="5"/>
  </bookViews>
  <sheets>
    <sheet name="Ecoli_ak" sheetId="1" r:id="rId1"/>
    <sheet name="Rhodo_ak" sheetId="2" r:id="rId2"/>
    <sheet name="compare" sheetId="3" r:id="rId3"/>
    <sheet name="to html" sheetId="4" r:id="rId4"/>
    <sheet name="occur" sheetId="5" r:id="rId5"/>
    <sheet name="diff" sheetId="6" r:id="rId6"/>
  </sheets>
  <calcPr calcId="0"/>
</workbook>
</file>

<file path=xl/calcChain.xml><?xml version="1.0" encoding="utf-8"?>
<calcChain xmlns="http://schemas.openxmlformats.org/spreadsheetml/2006/main">
  <c r="G23" i="6" l="1"/>
  <c r="H18" i="6" s="1"/>
  <c r="C23" i="6"/>
  <c r="D9" i="6" s="1"/>
  <c r="H15" i="6"/>
  <c r="F23" i="5"/>
  <c r="G3" i="5" s="1"/>
  <c r="B23" i="5"/>
  <c r="C2" i="5" s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" i="3"/>
  <c r="D2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3" i="3"/>
  <c r="H2" i="3"/>
  <c r="G23" i="3"/>
  <c r="C23" i="3"/>
  <c r="D14" i="3" s="1"/>
  <c r="J14" i="3" s="1"/>
  <c r="B21" i="2"/>
  <c r="B22" i="1"/>
  <c r="H20" i="6" l="1"/>
  <c r="H5" i="6"/>
  <c r="D2" i="6"/>
  <c r="K2" i="6" s="1"/>
  <c r="D6" i="6"/>
  <c r="H3" i="6"/>
  <c r="H16" i="6"/>
  <c r="H6" i="6"/>
  <c r="H10" i="6"/>
  <c r="H13" i="6"/>
  <c r="H2" i="6"/>
  <c r="D15" i="6"/>
  <c r="K15" i="6" s="1"/>
  <c r="H12" i="6"/>
  <c r="J9" i="6"/>
  <c r="K9" i="6"/>
  <c r="J6" i="6"/>
  <c r="H11" i="6"/>
  <c r="H14" i="6"/>
  <c r="H4" i="6"/>
  <c r="H19" i="6"/>
  <c r="H7" i="6"/>
  <c r="H22" i="6"/>
  <c r="H21" i="6"/>
  <c r="H17" i="6"/>
  <c r="H8" i="6"/>
  <c r="D11" i="6"/>
  <c r="D14" i="6"/>
  <c r="D4" i="6"/>
  <c r="D19" i="6"/>
  <c r="D7" i="6"/>
  <c r="D22" i="6"/>
  <c r="D21" i="6"/>
  <c r="D17" i="6"/>
  <c r="D8" i="6"/>
  <c r="D18" i="6"/>
  <c r="D13" i="6"/>
  <c r="D20" i="6"/>
  <c r="D16" i="6"/>
  <c r="D5" i="6"/>
  <c r="D3" i="6"/>
  <c r="D10" i="6"/>
  <c r="D12" i="6"/>
  <c r="C12" i="5"/>
  <c r="C15" i="5"/>
  <c r="C18" i="5"/>
  <c r="C17" i="5"/>
  <c r="C16" i="5"/>
  <c r="C9" i="5"/>
  <c r="C8" i="5"/>
  <c r="C11" i="5"/>
  <c r="C20" i="5"/>
  <c r="C5" i="5"/>
  <c r="C21" i="5"/>
  <c r="C10" i="5"/>
  <c r="C14" i="5"/>
  <c r="C7" i="5"/>
  <c r="C3" i="5"/>
  <c r="C22" i="5"/>
  <c r="C19" i="5"/>
  <c r="C13" i="5"/>
  <c r="C6" i="5"/>
  <c r="C4" i="5"/>
  <c r="G4" i="5"/>
  <c r="G2" i="5"/>
  <c r="G14" i="5"/>
  <c r="G19" i="5"/>
  <c r="G11" i="5"/>
  <c r="G20" i="5"/>
  <c r="G6" i="5"/>
  <c r="G9" i="5"/>
  <c r="G12" i="5"/>
  <c r="G17" i="5"/>
  <c r="G7" i="5"/>
  <c r="G21" i="5"/>
  <c r="G16" i="5"/>
  <c r="G10" i="5"/>
  <c r="G5" i="5"/>
  <c r="G8" i="5"/>
  <c r="G15" i="5"/>
  <c r="G18" i="5"/>
  <c r="G13" i="5"/>
  <c r="J22" i="3"/>
  <c r="D20" i="3"/>
  <c r="J20" i="3" s="1"/>
  <c r="D19" i="3"/>
  <c r="J19" i="3" s="1"/>
  <c r="D21" i="3"/>
  <c r="J21" i="3" s="1"/>
  <c r="D2" i="3"/>
  <c r="J2" i="3" s="1"/>
  <c r="D5" i="3"/>
  <c r="J5" i="3" s="1"/>
  <c r="D12" i="3"/>
  <c r="J12" i="3" s="1"/>
  <c r="D6" i="3"/>
  <c r="J6" i="3" s="1"/>
  <c r="D4" i="3"/>
  <c r="J4" i="3" s="1"/>
  <c r="D13" i="3"/>
  <c r="J13" i="3" s="1"/>
  <c r="D11" i="3"/>
  <c r="J11" i="3" s="1"/>
  <c r="D3" i="3"/>
  <c r="J3" i="3" s="1"/>
  <c r="D10" i="3"/>
  <c r="J10" i="3" s="1"/>
  <c r="D18" i="3"/>
  <c r="J18" i="3" s="1"/>
  <c r="D17" i="3"/>
  <c r="J17" i="3" s="1"/>
  <c r="D9" i="3"/>
  <c r="J9" i="3" s="1"/>
  <c r="D16" i="3"/>
  <c r="J16" i="3" s="1"/>
  <c r="D8" i="3"/>
  <c r="J8" i="3" s="1"/>
  <c r="D15" i="3"/>
  <c r="J15" i="3" s="1"/>
  <c r="D7" i="3"/>
  <c r="J7" i="3" s="1"/>
  <c r="J15" i="6" l="1"/>
  <c r="K6" i="6"/>
  <c r="J2" i="6"/>
  <c r="J13" i="6"/>
  <c r="K13" i="6"/>
  <c r="K4" i="6"/>
  <c r="J4" i="6"/>
  <c r="K20" i="6"/>
  <c r="J20" i="6"/>
  <c r="K14" i="6"/>
  <c r="J14" i="6"/>
  <c r="K8" i="6"/>
  <c r="J8" i="6"/>
  <c r="K11" i="6"/>
  <c r="J11" i="6"/>
  <c r="K18" i="6"/>
  <c r="J18" i="6"/>
  <c r="K12" i="6"/>
  <c r="J12" i="6"/>
  <c r="J10" i="6"/>
  <c r="K10" i="6"/>
  <c r="K17" i="6"/>
  <c r="J17" i="6"/>
  <c r="K3" i="6"/>
  <c r="J3" i="6"/>
  <c r="K21" i="6"/>
  <c r="J21" i="6"/>
  <c r="K5" i="6"/>
  <c r="J5" i="6"/>
  <c r="K22" i="6"/>
  <c r="J22" i="6"/>
  <c r="K19" i="6"/>
  <c r="J19" i="6"/>
  <c r="K16" i="6"/>
  <c r="J16" i="6"/>
  <c r="K7" i="6"/>
  <c r="J7" i="6"/>
</calcChain>
</file>

<file path=xl/sharedStrings.xml><?xml version="1.0" encoding="utf-8"?>
<sst xmlns="http://schemas.openxmlformats.org/spreadsheetml/2006/main" count="264" uniqueCount="34">
  <si>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</si>
  <si>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</si>
  <si>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</si>
  <si>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</si>
  <si>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</si>
  <si>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</si>
  <si>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</si>
  <si>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</si>
  <si>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</si>
  <si>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</si>
  <si>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</si>
  <si>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</si>
  <si>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</si>
  <si>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</si>
  <si>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</si>
  <si>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</si>
  <si>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</si>
  <si>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</si>
  <si>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</si>
  <si>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</si>
  <si>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U</t>
  </si>
  <si>
    <t>Всего</t>
  </si>
  <si>
    <t>E.coli</t>
  </si>
  <si>
    <t>R.rubrum</t>
  </si>
  <si>
    <t>Штуки</t>
  </si>
  <si>
    <t>Процент</t>
  </si>
  <si>
    <t>Разность процентов</t>
  </si>
  <si>
    <t>Аминокислоты</t>
  </si>
  <si>
    <t>АК</t>
  </si>
  <si>
    <t>E.coli [%АК]</t>
  </si>
  <si>
    <t>R.rubrum [%АК]</t>
  </si>
  <si>
    <t>Разность %</t>
  </si>
  <si>
    <t>|Разность %|</t>
  </si>
  <si>
    <t>Разность процентов по модулю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</si>
</sst>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33" borderId="0" xfId="0" applyNumberFormat="1" applyFill="1"/>
    <xf numFmtId="164" fontId="0" fillId="0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164" fontId="16" fillId="0" borderId="0" xfId="0" applyNumberFormat="1" applyFont="1" applyFill="1"/>
    <xf numFmtId="164" fontId="16" fillId="33" borderId="0" xfId="0" applyNumberFormat="1" applyFont="1" applyFill="1"/>
    <xf numFmtId="164" fontId="16" fillId="0" borderId="0" xfId="0" applyNumberFormat="1" applyFont="1"/>
    <xf numFmtId="164" fontId="16" fillId="34" borderId="0" xfId="0" applyNumberFormat="1" applyFont="1" applyFill="1"/>
    <xf numFmtId="164" fontId="16" fillId="35" borderId="0" xfId="0" applyNumberFormat="1" applyFont="1" applyFill="1"/>
    <xf numFmtId="164" fontId="16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36" borderId="0" xfId="0" applyNumberFormat="1" applyFill="1"/>
    <xf numFmtId="164" fontId="0" fillId="37" borderId="0" xfId="0" applyNumberForma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1" sqref="B1:B2"/>
    </sheetView>
  </sheetViews>
  <sheetFormatPr defaultRowHeight="14.5" x14ac:dyDescent="0.35"/>
  <cols>
    <col min="1" max="1" width="8.7265625" style="1"/>
    <col min="2" max="2" width="10.26953125" style="1" bestFit="1" customWidth="1"/>
    <col min="3" max="16384" width="8.7265625" style="1"/>
  </cols>
  <sheetData>
    <row r="1" spans="1:2" x14ac:dyDescent="0.35">
      <c r="A1" s="1" t="s">
        <v>0</v>
      </c>
      <c r="B1" s="1">
        <v>144488</v>
      </c>
    </row>
    <row r="2" spans="1:2" x14ac:dyDescent="0.35">
      <c r="A2" s="1" t="s">
        <v>1</v>
      </c>
      <c r="B2" s="1">
        <v>128666</v>
      </c>
    </row>
    <row r="3" spans="1:2" x14ac:dyDescent="0.35">
      <c r="A3" s="1" t="s">
        <v>2</v>
      </c>
      <c r="B3" s="1">
        <v>99690</v>
      </c>
    </row>
    <row r="4" spans="1:2" x14ac:dyDescent="0.35">
      <c r="A4" s="1" t="s">
        <v>3</v>
      </c>
      <c r="B4" s="1">
        <v>95687</v>
      </c>
    </row>
    <row r="5" spans="1:2" x14ac:dyDescent="0.35">
      <c r="A5" s="1" t="s">
        <v>4</v>
      </c>
      <c r="B5" s="1">
        <v>81357</v>
      </c>
    </row>
    <row r="6" spans="1:2" x14ac:dyDescent="0.35">
      <c r="A6" s="1" t="s">
        <v>5</v>
      </c>
      <c r="B6" s="1">
        <v>78483</v>
      </c>
    </row>
    <row r="7" spans="1:2" x14ac:dyDescent="0.35">
      <c r="A7" s="1" t="s">
        <v>6</v>
      </c>
      <c r="B7" s="1">
        <v>77984</v>
      </c>
    </row>
    <row r="8" spans="1:2" x14ac:dyDescent="0.35">
      <c r="A8" s="1" t="s">
        <v>7</v>
      </c>
      <c r="B8" s="1">
        <v>74712</v>
      </c>
    </row>
    <row r="9" spans="1:2" x14ac:dyDescent="0.35">
      <c r="A9" s="1" t="s">
        <v>8</v>
      </c>
      <c r="B9" s="1">
        <v>73007</v>
      </c>
    </row>
    <row r="10" spans="1:2" x14ac:dyDescent="0.35">
      <c r="A10" s="1" t="s">
        <v>9</v>
      </c>
      <c r="B10" s="1">
        <v>69656</v>
      </c>
    </row>
    <row r="11" spans="1:2" x14ac:dyDescent="0.35">
      <c r="A11" s="1" t="s">
        <v>10</v>
      </c>
      <c r="B11" s="1">
        <v>60126</v>
      </c>
    </row>
    <row r="12" spans="1:2" x14ac:dyDescent="0.35">
      <c r="A12" s="1" t="s">
        <v>11</v>
      </c>
      <c r="B12" s="1">
        <v>59938</v>
      </c>
    </row>
    <row r="13" spans="1:2" x14ac:dyDescent="0.35">
      <c r="A13" s="1" t="s">
        <v>12</v>
      </c>
      <c r="B13" s="1">
        <v>59642</v>
      </c>
    </row>
    <row r="14" spans="1:2" x14ac:dyDescent="0.35">
      <c r="A14" s="1" t="s">
        <v>13</v>
      </c>
      <c r="B14" s="1">
        <v>53299</v>
      </c>
    </row>
    <row r="15" spans="1:2" x14ac:dyDescent="0.35">
      <c r="A15" s="1" t="s">
        <v>14</v>
      </c>
      <c r="B15" s="1">
        <v>52705</v>
      </c>
    </row>
    <row r="16" spans="1:2" x14ac:dyDescent="0.35">
      <c r="A16" s="1" t="s">
        <v>15</v>
      </c>
      <c r="B16" s="1">
        <v>38502</v>
      </c>
    </row>
    <row r="17" spans="1:2" x14ac:dyDescent="0.35">
      <c r="A17" s="1" t="s">
        <v>16</v>
      </c>
      <c r="B17" s="1">
        <v>38236</v>
      </c>
    </row>
    <row r="18" spans="1:2" x14ac:dyDescent="0.35">
      <c r="A18" s="1" t="s">
        <v>17</v>
      </c>
      <c r="B18" s="1">
        <v>30714</v>
      </c>
    </row>
    <row r="19" spans="1:2" x14ac:dyDescent="0.35">
      <c r="A19" s="1" t="s">
        <v>18</v>
      </c>
      <c r="B19" s="1">
        <v>20735</v>
      </c>
    </row>
    <row r="20" spans="1:2" x14ac:dyDescent="0.35">
      <c r="A20" s="1" t="s">
        <v>19</v>
      </c>
      <c r="B20" s="1">
        <v>15727</v>
      </c>
    </row>
    <row r="21" spans="1:2" x14ac:dyDescent="0.35">
      <c r="A21" s="1" t="s">
        <v>20</v>
      </c>
      <c r="B21" s="1">
        <v>3</v>
      </c>
    </row>
    <row r="22" spans="1:2" x14ac:dyDescent="0.35">
      <c r="A22" s="1" t="s">
        <v>21</v>
      </c>
      <c r="B22" s="1">
        <f>SUM(B1:B21)</f>
        <v>1353357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21"/>
    </sheetView>
  </sheetViews>
  <sheetFormatPr defaultRowHeight="14.5" x14ac:dyDescent="0.35"/>
  <cols>
    <col min="1" max="1" width="8.7265625" style="1"/>
    <col min="2" max="2" width="10.26953125" style="1" bestFit="1" customWidth="1"/>
    <col min="3" max="16384" width="8.7265625" style="1"/>
  </cols>
  <sheetData>
    <row r="1" spans="1:2" x14ac:dyDescent="0.35">
      <c r="A1" s="1" t="s">
        <v>1</v>
      </c>
      <c r="B1" s="1">
        <v>171604</v>
      </c>
    </row>
    <row r="2" spans="1:2" x14ac:dyDescent="0.35">
      <c r="A2" s="1" t="s">
        <v>0</v>
      </c>
      <c r="B2" s="1">
        <v>144833</v>
      </c>
    </row>
    <row r="3" spans="1:2" x14ac:dyDescent="0.35">
      <c r="A3" s="1" t="s">
        <v>2</v>
      </c>
      <c r="B3" s="1">
        <v>117324</v>
      </c>
    </row>
    <row r="4" spans="1:2" x14ac:dyDescent="0.35">
      <c r="A4" s="1" t="s">
        <v>7</v>
      </c>
      <c r="B4" s="1">
        <v>97619</v>
      </c>
    </row>
    <row r="5" spans="1:2" x14ac:dyDescent="0.35">
      <c r="A5" s="1" t="s">
        <v>3</v>
      </c>
      <c r="B5" s="1">
        <v>96930</v>
      </c>
    </row>
    <row r="6" spans="1:2" x14ac:dyDescent="0.35">
      <c r="A6" s="1" t="s">
        <v>9</v>
      </c>
      <c r="B6" s="1">
        <v>74929</v>
      </c>
    </row>
    <row r="7" spans="1:2" x14ac:dyDescent="0.35">
      <c r="A7" s="1" t="s">
        <v>11</v>
      </c>
      <c r="B7" s="1">
        <v>73476</v>
      </c>
    </row>
    <row r="8" spans="1:2" x14ac:dyDescent="0.35">
      <c r="A8" s="1" t="s">
        <v>6</v>
      </c>
      <c r="B8" s="1">
        <v>70105</v>
      </c>
    </row>
    <row r="9" spans="1:2" x14ac:dyDescent="0.35">
      <c r="A9" s="1" t="s">
        <v>8</v>
      </c>
      <c r="B9" s="1">
        <v>68357</v>
      </c>
    </row>
    <row r="10" spans="1:2" x14ac:dyDescent="0.35">
      <c r="A10" s="1" t="s">
        <v>5</v>
      </c>
      <c r="B10" s="1">
        <v>65711</v>
      </c>
    </row>
    <row r="11" spans="1:2" x14ac:dyDescent="0.35">
      <c r="A11" s="1" t="s">
        <v>4</v>
      </c>
      <c r="B11" s="1">
        <v>60953</v>
      </c>
    </row>
    <row r="12" spans="1:2" x14ac:dyDescent="0.35">
      <c r="A12" s="1" t="s">
        <v>14</v>
      </c>
      <c r="B12" s="1">
        <v>43989</v>
      </c>
    </row>
    <row r="13" spans="1:2" x14ac:dyDescent="0.35">
      <c r="A13" s="1" t="s">
        <v>10</v>
      </c>
      <c r="B13" s="1">
        <v>36493</v>
      </c>
    </row>
    <row r="14" spans="1:2" x14ac:dyDescent="0.35">
      <c r="A14" s="1" t="s">
        <v>12</v>
      </c>
      <c r="B14" s="1">
        <v>36052</v>
      </c>
    </row>
    <row r="15" spans="1:2" x14ac:dyDescent="0.35">
      <c r="A15" s="1" t="s">
        <v>16</v>
      </c>
      <c r="B15" s="1">
        <v>29233</v>
      </c>
    </row>
    <row r="16" spans="1:2" x14ac:dyDescent="0.35">
      <c r="A16" s="1" t="s">
        <v>13</v>
      </c>
      <c r="B16" s="1">
        <v>26469</v>
      </c>
    </row>
    <row r="17" spans="1:2" x14ac:dyDescent="0.35">
      <c r="A17" s="1" t="s">
        <v>17</v>
      </c>
      <c r="B17" s="1">
        <v>25456</v>
      </c>
    </row>
    <row r="18" spans="1:2" x14ac:dyDescent="0.35">
      <c r="A18" s="1" t="s">
        <v>15</v>
      </c>
      <c r="B18" s="1">
        <v>24996</v>
      </c>
    </row>
    <row r="19" spans="1:2" x14ac:dyDescent="0.35">
      <c r="A19" s="1" t="s">
        <v>18</v>
      </c>
      <c r="B19" s="1">
        <v>16272</v>
      </c>
    </row>
    <row r="20" spans="1:2" x14ac:dyDescent="0.35">
      <c r="A20" s="1" t="s">
        <v>19</v>
      </c>
      <c r="B20" s="1">
        <v>11801</v>
      </c>
    </row>
    <row r="21" spans="1:2" x14ac:dyDescent="0.35">
      <c r="A21" s="1" t="s">
        <v>21</v>
      </c>
      <c r="B21" s="1">
        <f>SUM(B1:B20)</f>
        <v>1292602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XFD1048576"/>
    </sheetView>
  </sheetViews>
  <sheetFormatPr defaultRowHeight="14.5" x14ac:dyDescent="0.35"/>
  <cols>
    <col min="1" max="1" width="8.7265625" style="4"/>
    <col min="2" max="2" width="8.7265625" style="3"/>
    <col min="3" max="3" width="12.26953125" style="2" bestFit="1" customWidth="1"/>
    <col min="4" max="4" width="8.81640625" style="5" bestFit="1" customWidth="1"/>
    <col min="5" max="5" width="10.26953125" style="2" bestFit="1" customWidth="1"/>
    <col min="6" max="6" width="8.7265625" style="3"/>
    <col min="7" max="7" width="12.26953125" style="2" bestFit="1" customWidth="1"/>
    <col min="8" max="8" width="8.81640625" style="5" bestFit="1" customWidth="1"/>
    <col min="9" max="9" width="8.7265625" style="2"/>
    <col min="10" max="10" width="8.81640625" style="6" customWidth="1"/>
    <col min="11" max="11" width="8.7265625" style="6"/>
    <col min="12" max="16384" width="8.7265625" style="2"/>
  </cols>
  <sheetData>
    <row r="1" spans="1:11" s="9" customFormat="1" x14ac:dyDescent="0.35">
      <c r="A1" s="7" t="s">
        <v>27</v>
      </c>
      <c r="B1" s="8" t="s">
        <v>22</v>
      </c>
      <c r="C1" s="9" t="s">
        <v>24</v>
      </c>
      <c r="D1" s="10" t="s">
        <v>25</v>
      </c>
      <c r="F1" s="8" t="s">
        <v>23</v>
      </c>
      <c r="G1" s="9" t="s">
        <v>24</v>
      </c>
      <c r="H1" s="10" t="s">
        <v>25</v>
      </c>
      <c r="J1" s="11" t="s">
        <v>33</v>
      </c>
      <c r="K1" s="11" t="s">
        <v>26</v>
      </c>
    </row>
    <row r="2" spans="1:11" x14ac:dyDescent="0.35">
      <c r="A2" s="4" t="s">
        <v>1</v>
      </c>
      <c r="B2" s="3" t="s">
        <v>1</v>
      </c>
      <c r="C2" s="2">
        <v>128666</v>
      </c>
      <c r="D2" s="5">
        <f>($C2/$C$23)*100</f>
        <v>9.5071736430224991</v>
      </c>
      <c r="F2" s="3" t="s">
        <v>1</v>
      </c>
      <c r="G2" s="2">
        <v>171604</v>
      </c>
      <c r="H2" s="5">
        <f>($G2/$G$23)*100</f>
        <v>13.275857533873536</v>
      </c>
      <c r="J2" s="6">
        <f>ABS($D2-$H2)</f>
        <v>3.7686838908510367</v>
      </c>
      <c r="K2" s="6">
        <f>$D2-$H2</f>
        <v>-3.7686838908510367</v>
      </c>
    </row>
    <row r="3" spans="1:11" x14ac:dyDescent="0.35">
      <c r="A3" s="4" t="s">
        <v>19</v>
      </c>
      <c r="B3" s="3" t="s">
        <v>19</v>
      </c>
      <c r="C3" s="2">
        <v>15727</v>
      </c>
      <c r="D3" s="5">
        <f>($C3/$C$23)*100</f>
        <v>1.1620732740880639</v>
      </c>
      <c r="F3" s="3" t="s">
        <v>19</v>
      </c>
      <c r="G3" s="2">
        <v>11801</v>
      </c>
      <c r="H3" s="5">
        <f>($G3/$G$23)*100</f>
        <v>0.91296470220531922</v>
      </c>
      <c r="J3" s="6">
        <f>ABS($D3-$H3)</f>
        <v>0.24910857188274471</v>
      </c>
      <c r="K3" s="6">
        <f t="shared" ref="K3:K22" si="0">$D3-$H3</f>
        <v>0.24910857188274471</v>
      </c>
    </row>
    <row r="4" spans="1:11" x14ac:dyDescent="0.35">
      <c r="A4" s="4" t="s">
        <v>9</v>
      </c>
      <c r="B4" s="3" t="s">
        <v>9</v>
      </c>
      <c r="C4" s="2">
        <v>69656</v>
      </c>
      <c r="D4" s="5">
        <f t="shared" ref="D4:D22" si="1">($C4/$C$23)*100</f>
        <v>5.1469050664384932</v>
      </c>
      <c r="F4" s="3" t="s">
        <v>9</v>
      </c>
      <c r="G4" s="2">
        <v>74929</v>
      </c>
      <c r="H4" s="5">
        <f t="shared" ref="H4:H22" si="2">($G4/$G$23)*100</f>
        <v>5.7967572385003274</v>
      </c>
      <c r="J4" s="6">
        <f t="shared" ref="J4:J22" si="3">ABS($D4-$H4)</f>
        <v>0.64985217206183421</v>
      </c>
      <c r="K4" s="6">
        <f t="shared" si="0"/>
        <v>-0.64985217206183421</v>
      </c>
    </row>
    <row r="5" spans="1:11" x14ac:dyDescent="0.35">
      <c r="A5" s="4" t="s">
        <v>6</v>
      </c>
      <c r="B5" s="3" t="s">
        <v>6</v>
      </c>
      <c r="C5" s="2">
        <v>77984</v>
      </c>
      <c r="D5" s="5">
        <f t="shared" si="1"/>
        <v>5.7622637633676854</v>
      </c>
      <c r="F5" s="3" t="s">
        <v>6</v>
      </c>
      <c r="G5" s="2">
        <v>70105</v>
      </c>
      <c r="H5" s="5">
        <f t="shared" si="2"/>
        <v>5.4235565162362427</v>
      </c>
      <c r="J5" s="6">
        <f t="shared" si="3"/>
        <v>0.33870724713144273</v>
      </c>
      <c r="K5" s="6">
        <f t="shared" si="0"/>
        <v>0.33870724713144273</v>
      </c>
    </row>
    <row r="6" spans="1:11" x14ac:dyDescent="0.35">
      <c r="A6" s="4" t="s">
        <v>14</v>
      </c>
      <c r="B6" s="3" t="s">
        <v>14</v>
      </c>
      <c r="C6" s="2">
        <v>52705</v>
      </c>
      <c r="D6" s="5">
        <f t="shared" si="1"/>
        <v>3.8943900242138625</v>
      </c>
      <c r="F6" s="3" t="s">
        <v>14</v>
      </c>
      <c r="G6" s="2">
        <v>43989</v>
      </c>
      <c r="H6" s="5">
        <f t="shared" si="2"/>
        <v>3.4031356906456902</v>
      </c>
      <c r="J6" s="6">
        <f t="shared" si="3"/>
        <v>0.49125433356817227</v>
      </c>
      <c r="K6" s="6">
        <f t="shared" si="0"/>
        <v>0.49125433356817227</v>
      </c>
    </row>
    <row r="7" spans="1:11" x14ac:dyDescent="0.35">
      <c r="A7" s="4" t="s">
        <v>2</v>
      </c>
      <c r="B7" s="3" t="s">
        <v>2</v>
      </c>
      <c r="C7" s="2">
        <v>99690</v>
      </c>
      <c r="D7" s="5">
        <f t="shared" si="1"/>
        <v>7.3661273411228523</v>
      </c>
      <c r="F7" s="3" t="s">
        <v>2</v>
      </c>
      <c r="G7" s="2">
        <v>117324</v>
      </c>
      <c r="H7" s="5">
        <f t="shared" si="2"/>
        <v>9.0765757750645601</v>
      </c>
      <c r="J7" s="6">
        <f t="shared" si="3"/>
        <v>1.7104484339417079</v>
      </c>
      <c r="K7" s="6">
        <f t="shared" si="0"/>
        <v>-1.7104484339417079</v>
      </c>
    </row>
    <row r="8" spans="1:11" x14ac:dyDescent="0.35">
      <c r="A8" s="4" t="s">
        <v>17</v>
      </c>
      <c r="B8" s="3" t="s">
        <v>17</v>
      </c>
      <c r="C8" s="2">
        <v>30714</v>
      </c>
      <c r="D8" s="5">
        <f t="shared" si="1"/>
        <v>2.2694677014268962</v>
      </c>
      <c r="F8" s="3" t="s">
        <v>17</v>
      </c>
      <c r="G8" s="2">
        <v>25456</v>
      </c>
      <c r="H8" s="5">
        <f t="shared" si="2"/>
        <v>1.9693610252807903</v>
      </c>
      <c r="J8" s="6">
        <f t="shared" si="3"/>
        <v>0.30010667614610598</v>
      </c>
      <c r="K8" s="6">
        <f t="shared" si="0"/>
        <v>0.30010667614610598</v>
      </c>
    </row>
    <row r="9" spans="1:11" x14ac:dyDescent="0.35">
      <c r="A9" s="4" t="s">
        <v>4</v>
      </c>
      <c r="B9" s="3" t="s">
        <v>4</v>
      </c>
      <c r="C9" s="2">
        <v>81357</v>
      </c>
      <c r="D9" s="5">
        <f t="shared" si="1"/>
        <v>6.0114958580773585</v>
      </c>
      <c r="F9" s="3" t="s">
        <v>4</v>
      </c>
      <c r="G9" s="2">
        <v>60953</v>
      </c>
      <c r="H9" s="5">
        <f t="shared" si="2"/>
        <v>4.7155272852741987</v>
      </c>
      <c r="J9" s="6">
        <f t="shared" si="3"/>
        <v>1.2959685728031598</v>
      </c>
      <c r="K9" s="6">
        <f t="shared" si="0"/>
        <v>1.2959685728031598</v>
      </c>
    </row>
    <row r="10" spans="1:11" x14ac:dyDescent="0.35">
      <c r="A10" s="4" t="s">
        <v>12</v>
      </c>
      <c r="B10" s="3" t="s">
        <v>12</v>
      </c>
      <c r="C10" s="2">
        <v>59642</v>
      </c>
      <c r="D10" s="5">
        <f t="shared" si="1"/>
        <v>4.4069672673211873</v>
      </c>
      <c r="F10" s="3" t="s">
        <v>12</v>
      </c>
      <c r="G10" s="2">
        <v>36052</v>
      </c>
      <c r="H10" s="5">
        <f t="shared" si="2"/>
        <v>2.7891029102538911</v>
      </c>
      <c r="J10" s="6">
        <f t="shared" si="3"/>
        <v>1.6178643570672961</v>
      </c>
      <c r="K10" s="6">
        <f t="shared" si="0"/>
        <v>1.6178643570672961</v>
      </c>
    </row>
    <row r="11" spans="1:11" x14ac:dyDescent="0.35">
      <c r="A11" s="4" t="s">
        <v>0</v>
      </c>
      <c r="B11" s="3" t="s">
        <v>0</v>
      </c>
      <c r="C11" s="2">
        <v>144488</v>
      </c>
      <c r="D11" s="5">
        <f t="shared" si="1"/>
        <v>10.676266498787829</v>
      </c>
      <c r="F11" s="3" t="s">
        <v>0</v>
      </c>
      <c r="G11" s="2">
        <v>144833</v>
      </c>
      <c r="H11" s="5">
        <f t="shared" si="2"/>
        <v>11.204763724642234</v>
      </c>
      <c r="J11" s="6">
        <f t="shared" si="3"/>
        <v>0.52849722585440517</v>
      </c>
      <c r="K11" s="6">
        <f t="shared" si="0"/>
        <v>-0.52849722585440517</v>
      </c>
    </row>
    <row r="12" spans="1:11" x14ac:dyDescent="0.35">
      <c r="A12" s="4" t="s">
        <v>16</v>
      </c>
      <c r="B12" s="3" t="s">
        <v>16</v>
      </c>
      <c r="C12" s="2">
        <v>38236</v>
      </c>
      <c r="D12" s="5">
        <f t="shared" si="1"/>
        <v>2.8252707895994922</v>
      </c>
      <c r="F12" s="3" t="s">
        <v>16</v>
      </c>
      <c r="G12" s="2">
        <v>29233</v>
      </c>
      <c r="H12" s="5">
        <f t="shared" si="2"/>
        <v>2.2615623370534781</v>
      </c>
      <c r="J12" s="6">
        <f t="shared" si="3"/>
        <v>0.56370845254601409</v>
      </c>
      <c r="K12" s="6">
        <f t="shared" si="0"/>
        <v>0.56370845254601409</v>
      </c>
    </row>
    <row r="13" spans="1:11" x14ac:dyDescent="0.35">
      <c r="A13" s="4" t="s">
        <v>13</v>
      </c>
      <c r="B13" s="3" t="s">
        <v>13</v>
      </c>
      <c r="C13" s="2">
        <v>53299</v>
      </c>
      <c r="D13" s="5">
        <f t="shared" si="1"/>
        <v>3.9382808822801376</v>
      </c>
      <c r="F13" s="3" t="s">
        <v>13</v>
      </c>
      <c r="G13" s="2">
        <v>26469</v>
      </c>
      <c r="H13" s="5">
        <f t="shared" si="2"/>
        <v>2.0477300824228961</v>
      </c>
      <c r="J13" s="6">
        <f t="shared" si="3"/>
        <v>1.8905507998572415</v>
      </c>
      <c r="K13" s="6">
        <f t="shared" si="0"/>
        <v>1.8905507998572415</v>
      </c>
    </row>
    <row r="14" spans="1:11" x14ac:dyDescent="0.35">
      <c r="A14" s="4" t="s">
        <v>11</v>
      </c>
      <c r="B14" s="3" t="s">
        <v>11</v>
      </c>
      <c r="C14" s="2">
        <v>59938</v>
      </c>
      <c r="D14" s="5">
        <f t="shared" si="1"/>
        <v>4.4288388060208801</v>
      </c>
      <c r="F14" s="3" t="s">
        <v>11</v>
      </c>
      <c r="G14" s="2">
        <v>73476</v>
      </c>
      <c r="H14" s="5">
        <f t="shared" si="2"/>
        <v>5.6843483144850468</v>
      </c>
      <c r="J14" s="6">
        <f t="shared" si="3"/>
        <v>1.2555095084641668</v>
      </c>
      <c r="K14" s="6">
        <f t="shared" si="0"/>
        <v>-1.2555095084641668</v>
      </c>
    </row>
    <row r="15" spans="1:11" x14ac:dyDescent="0.35">
      <c r="A15" s="4" t="s">
        <v>10</v>
      </c>
      <c r="B15" s="3" t="s">
        <v>10</v>
      </c>
      <c r="C15" s="2">
        <v>60126</v>
      </c>
      <c r="D15" s="5">
        <f t="shared" si="1"/>
        <v>4.4427301887085227</v>
      </c>
      <c r="F15" s="3" t="s">
        <v>10</v>
      </c>
      <c r="G15" s="2">
        <v>36493</v>
      </c>
      <c r="H15" s="5">
        <f t="shared" si="2"/>
        <v>2.8232201404608688</v>
      </c>
      <c r="J15" s="6">
        <f t="shared" si="3"/>
        <v>1.6195100482476539</v>
      </c>
      <c r="K15" s="6">
        <f t="shared" si="0"/>
        <v>1.6195100482476539</v>
      </c>
    </row>
    <row r="16" spans="1:11" x14ac:dyDescent="0.35">
      <c r="A16" s="4" t="s">
        <v>7</v>
      </c>
      <c r="B16" s="3" t="s">
        <v>7</v>
      </c>
      <c r="C16" s="2">
        <v>74712</v>
      </c>
      <c r="D16" s="5">
        <f t="shared" si="1"/>
        <v>5.5204945923359467</v>
      </c>
      <c r="F16" s="3" t="s">
        <v>7</v>
      </c>
      <c r="G16" s="2">
        <v>97619</v>
      </c>
      <c r="H16" s="5">
        <f t="shared" si="2"/>
        <v>7.5521312824829296</v>
      </c>
      <c r="J16" s="6">
        <f t="shared" si="3"/>
        <v>2.0316366901469829</v>
      </c>
      <c r="K16" s="6">
        <f t="shared" si="0"/>
        <v>-2.0316366901469829</v>
      </c>
    </row>
    <row r="17" spans="1:11" x14ac:dyDescent="0.35">
      <c r="A17" s="4" t="s">
        <v>5</v>
      </c>
      <c r="B17" s="3" t="s">
        <v>5</v>
      </c>
      <c r="C17" s="2">
        <v>78483</v>
      </c>
      <c r="D17" s="5">
        <f t="shared" si="1"/>
        <v>5.7991350397566945</v>
      </c>
      <c r="F17" s="3" t="s">
        <v>5</v>
      </c>
      <c r="G17" s="2">
        <v>65711</v>
      </c>
      <c r="H17" s="5">
        <f t="shared" si="2"/>
        <v>5.0836220275073067</v>
      </c>
      <c r="J17" s="6">
        <f t="shared" si="3"/>
        <v>0.71551301224938779</v>
      </c>
      <c r="K17" s="6">
        <f t="shared" si="0"/>
        <v>0.71551301224938779</v>
      </c>
    </row>
    <row r="18" spans="1:11" x14ac:dyDescent="0.35">
      <c r="A18" s="4" t="s">
        <v>8</v>
      </c>
      <c r="B18" s="3" t="s">
        <v>8</v>
      </c>
      <c r="C18" s="2">
        <v>73007</v>
      </c>
      <c r="D18" s="5">
        <f t="shared" si="1"/>
        <v>5.3945115738123794</v>
      </c>
      <c r="F18" s="3" t="s">
        <v>8</v>
      </c>
      <c r="G18" s="2">
        <v>68357</v>
      </c>
      <c r="H18" s="5">
        <f t="shared" si="2"/>
        <v>5.2883254087491744</v>
      </c>
      <c r="J18" s="6">
        <f t="shared" si="3"/>
        <v>0.106186165063205</v>
      </c>
      <c r="K18" s="6">
        <f t="shared" si="0"/>
        <v>0.106186165063205</v>
      </c>
    </row>
    <row r="19" spans="1:11" x14ac:dyDescent="0.35">
      <c r="A19" s="4" t="s">
        <v>3</v>
      </c>
      <c r="B19" s="3" t="s">
        <v>3</v>
      </c>
      <c r="C19" s="2">
        <v>95687</v>
      </c>
      <c r="D19" s="5">
        <f t="shared" si="1"/>
        <v>7.0703443363428864</v>
      </c>
      <c r="F19" s="3" t="s">
        <v>3</v>
      </c>
      <c r="G19" s="2">
        <v>96930</v>
      </c>
      <c r="H19" s="5">
        <f t="shared" si="2"/>
        <v>7.4988279454928888</v>
      </c>
      <c r="J19" s="6">
        <f t="shared" si="3"/>
        <v>0.42848360915000239</v>
      </c>
      <c r="K19" s="6">
        <f t="shared" si="0"/>
        <v>-0.42848360915000239</v>
      </c>
    </row>
    <row r="20" spans="1:11" x14ac:dyDescent="0.35">
      <c r="A20" s="4" t="s">
        <v>18</v>
      </c>
      <c r="B20" s="3" t="s">
        <v>18</v>
      </c>
      <c r="C20" s="2">
        <v>20735</v>
      </c>
      <c r="D20" s="5">
        <f t="shared" si="1"/>
        <v>1.5321160639801621</v>
      </c>
      <c r="F20" s="3" t="s">
        <v>18</v>
      </c>
      <c r="G20" s="2">
        <v>16272</v>
      </c>
      <c r="H20" s="5">
        <f t="shared" si="2"/>
        <v>1.2588561676370607</v>
      </c>
      <c r="J20" s="6">
        <f t="shared" si="3"/>
        <v>0.27325989634310144</v>
      </c>
      <c r="K20" s="6">
        <f t="shared" si="0"/>
        <v>0.27325989634310144</v>
      </c>
    </row>
    <row r="21" spans="1:11" x14ac:dyDescent="0.35">
      <c r="A21" s="4" t="s">
        <v>15</v>
      </c>
      <c r="B21" s="3" t="s">
        <v>15</v>
      </c>
      <c r="C21" s="2">
        <v>38502</v>
      </c>
      <c r="D21" s="5">
        <f t="shared" si="1"/>
        <v>2.8449256182958376</v>
      </c>
      <c r="F21" s="3" t="s">
        <v>15</v>
      </c>
      <c r="G21" s="2">
        <v>24996</v>
      </c>
      <c r="H21" s="5">
        <f t="shared" si="2"/>
        <v>1.9337738917315617</v>
      </c>
      <c r="J21" s="6">
        <f t="shared" si="3"/>
        <v>0.9111517265642759</v>
      </c>
      <c r="K21" s="6">
        <f t="shared" si="0"/>
        <v>0.9111517265642759</v>
      </c>
    </row>
    <row r="22" spans="1:11" x14ac:dyDescent="0.35">
      <c r="A22" s="4" t="s">
        <v>20</v>
      </c>
      <c r="B22" s="3" t="s">
        <v>20</v>
      </c>
      <c r="C22" s="2">
        <v>3</v>
      </c>
      <c r="D22" s="5">
        <f>($C22/$C$23)*100</f>
        <v>2.2167100033472322E-4</v>
      </c>
      <c r="J22" s="6">
        <f t="shared" si="3"/>
        <v>2.2167100033472322E-4</v>
      </c>
      <c r="K22" s="6">
        <f t="shared" si="0"/>
        <v>2.2167100033472322E-4</v>
      </c>
    </row>
    <row r="23" spans="1:11" x14ac:dyDescent="0.35">
      <c r="B23" s="3" t="s">
        <v>21</v>
      </c>
      <c r="C23" s="2">
        <f>SUM(C2:C22)</f>
        <v>1353357</v>
      </c>
      <c r="F23" s="3" t="s">
        <v>21</v>
      </c>
      <c r="G23" s="2">
        <f>SUM(G2:G21)</f>
        <v>1292602</v>
      </c>
    </row>
    <row r="24" spans="1:11" x14ac:dyDescent="0.35">
      <c r="C24" s="2">
        <v>1353357</v>
      </c>
      <c r="G24" s="2">
        <v>1292602</v>
      </c>
    </row>
  </sheetData>
  <sortState ref="F2:G21">
    <sortCondition ref="F2:F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G12" sqref="G12"/>
    </sheetView>
  </sheetViews>
  <sheetFormatPr defaultRowHeight="14.5" x14ac:dyDescent="0.35"/>
  <cols>
    <col min="1" max="1" width="8.7265625" style="4"/>
  </cols>
  <sheetData>
    <row r="1" spans="1:5" x14ac:dyDescent="0.35">
      <c r="A1" s="12" t="s">
        <v>28</v>
      </c>
      <c r="B1" s="13" t="s">
        <v>29</v>
      </c>
      <c r="C1" s="13" t="s">
        <v>30</v>
      </c>
      <c r="D1" s="13" t="s">
        <v>32</v>
      </c>
      <c r="E1" s="13" t="s">
        <v>31</v>
      </c>
    </row>
    <row r="2" spans="1:5" x14ac:dyDescent="0.35">
      <c r="A2" s="14" t="s">
        <v>1</v>
      </c>
      <c r="B2" s="13">
        <v>9.5071736430224991</v>
      </c>
      <c r="C2" s="13">
        <v>13.275857533873536</v>
      </c>
      <c r="D2" s="13">
        <v>3.7686838908510367</v>
      </c>
      <c r="E2" s="13">
        <v>-3.7686838908510367</v>
      </c>
    </row>
    <row r="3" spans="1:5" x14ac:dyDescent="0.35">
      <c r="A3" s="14" t="s">
        <v>19</v>
      </c>
      <c r="B3" s="13">
        <v>1.1620732740880639</v>
      </c>
      <c r="C3" s="13">
        <v>0.91296470220531922</v>
      </c>
      <c r="D3" s="13">
        <v>0.24910857188274471</v>
      </c>
      <c r="E3" s="13">
        <v>0.24910857188274471</v>
      </c>
    </row>
    <row r="4" spans="1:5" x14ac:dyDescent="0.35">
      <c r="A4" s="14" t="s">
        <v>9</v>
      </c>
      <c r="B4" s="13">
        <v>5.1469050664384932</v>
      </c>
      <c r="C4" s="13">
        <v>5.7967572385003274</v>
      </c>
      <c r="D4" s="13">
        <v>0.64985217206183421</v>
      </c>
      <c r="E4" s="13">
        <v>-0.64985217206183421</v>
      </c>
    </row>
    <row r="5" spans="1:5" x14ac:dyDescent="0.35">
      <c r="A5" s="14" t="s">
        <v>6</v>
      </c>
      <c r="B5" s="13">
        <v>5.7622637633676854</v>
      </c>
      <c r="C5" s="13">
        <v>5.4235565162362427</v>
      </c>
      <c r="D5" s="13">
        <v>0.33870724713144273</v>
      </c>
      <c r="E5" s="13">
        <v>0.33870724713144273</v>
      </c>
    </row>
    <row r="6" spans="1:5" x14ac:dyDescent="0.35">
      <c r="A6" s="14" t="s">
        <v>14</v>
      </c>
      <c r="B6" s="13">
        <v>3.8943900242138625</v>
      </c>
      <c r="C6" s="13">
        <v>3.4031356906456902</v>
      </c>
      <c r="D6" s="13">
        <v>0.49125433356817227</v>
      </c>
      <c r="E6" s="13">
        <v>0.49125433356817227</v>
      </c>
    </row>
    <row r="7" spans="1:5" x14ac:dyDescent="0.35">
      <c r="A7" s="14" t="s">
        <v>2</v>
      </c>
      <c r="B7" s="13">
        <v>7.3661273411228523</v>
      </c>
      <c r="C7" s="13">
        <v>9.0765757750645601</v>
      </c>
      <c r="D7" s="13">
        <v>1.7104484339417079</v>
      </c>
      <c r="E7" s="13">
        <v>-1.7104484339417079</v>
      </c>
    </row>
    <row r="8" spans="1:5" x14ac:dyDescent="0.35">
      <c r="A8" s="14" t="s">
        <v>17</v>
      </c>
      <c r="B8" s="13">
        <v>2.2694677014268962</v>
      </c>
      <c r="C8" s="13">
        <v>1.9693610252807903</v>
      </c>
      <c r="D8" s="13">
        <v>0.30010667614610598</v>
      </c>
      <c r="E8" s="13">
        <v>0.30010667614610598</v>
      </c>
    </row>
    <row r="9" spans="1:5" x14ac:dyDescent="0.35">
      <c r="A9" s="14" t="s">
        <v>4</v>
      </c>
      <c r="B9" s="13">
        <v>6.0114958580773585</v>
      </c>
      <c r="C9" s="13">
        <v>4.7155272852741987</v>
      </c>
      <c r="D9" s="13">
        <v>1.2959685728031598</v>
      </c>
      <c r="E9" s="13">
        <v>1.2959685728031598</v>
      </c>
    </row>
    <row r="10" spans="1:5" x14ac:dyDescent="0.35">
      <c r="A10" s="14" t="s">
        <v>12</v>
      </c>
      <c r="B10" s="13">
        <v>4.4069672673211873</v>
      </c>
      <c r="C10" s="13">
        <v>2.7891029102538911</v>
      </c>
      <c r="D10" s="13">
        <v>1.6178643570672961</v>
      </c>
      <c r="E10" s="13">
        <v>1.6178643570672961</v>
      </c>
    </row>
    <row r="11" spans="1:5" x14ac:dyDescent="0.35">
      <c r="A11" s="14" t="s">
        <v>0</v>
      </c>
      <c r="B11" s="13">
        <v>10.676266498787829</v>
      </c>
      <c r="C11" s="13">
        <v>11.204763724642234</v>
      </c>
      <c r="D11" s="13">
        <v>0.52849722585440517</v>
      </c>
      <c r="E11" s="13">
        <v>-0.52849722585440517</v>
      </c>
    </row>
    <row r="12" spans="1:5" x14ac:dyDescent="0.35">
      <c r="A12" s="14" t="s">
        <v>16</v>
      </c>
      <c r="B12" s="13">
        <v>2.8252707895994922</v>
      </c>
      <c r="C12" s="13">
        <v>2.2615623370534781</v>
      </c>
      <c r="D12" s="13">
        <v>0.56370845254601409</v>
      </c>
      <c r="E12" s="13">
        <v>0.56370845254601409</v>
      </c>
    </row>
    <row r="13" spans="1:5" x14ac:dyDescent="0.35">
      <c r="A13" s="14" t="s">
        <v>13</v>
      </c>
      <c r="B13" s="13">
        <v>3.9382808822801376</v>
      </c>
      <c r="C13" s="13">
        <v>2.0477300824228961</v>
      </c>
      <c r="D13" s="13">
        <v>1.8905507998572415</v>
      </c>
      <c r="E13" s="13">
        <v>1.8905507998572415</v>
      </c>
    </row>
    <row r="14" spans="1:5" x14ac:dyDescent="0.35">
      <c r="A14" s="14" t="s">
        <v>11</v>
      </c>
      <c r="B14" s="13">
        <v>4.4288388060208801</v>
      </c>
      <c r="C14" s="13">
        <v>5.6843483144850468</v>
      </c>
      <c r="D14" s="13">
        <v>1.2555095084641668</v>
      </c>
      <c r="E14" s="13">
        <v>-1.2555095084641668</v>
      </c>
    </row>
    <row r="15" spans="1:5" x14ac:dyDescent="0.35">
      <c r="A15" s="14" t="s">
        <v>10</v>
      </c>
      <c r="B15" s="13">
        <v>4.4427301887085227</v>
      </c>
      <c r="C15" s="13">
        <v>2.8232201404608688</v>
      </c>
      <c r="D15" s="13">
        <v>1.6195100482476539</v>
      </c>
      <c r="E15" s="13">
        <v>1.6195100482476539</v>
      </c>
    </row>
    <row r="16" spans="1:5" x14ac:dyDescent="0.35">
      <c r="A16" s="14" t="s">
        <v>7</v>
      </c>
      <c r="B16" s="13">
        <v>5.5204945923359467</v>
      </c>
      <c r="C16" s="13">
        <v>7.5521312824829296</v>
      </c>
      <c r="D16" s="13">
        <v>2.0316366901469829</v>
      </c>
      <c r="E16" s="13">
        <v>-2.0316366901469829</v>
      </c>
    </row>
    <row r="17" spans="1:5" x14ac:dyDescent="0.35">
      <c r="A17" s="14" t="s">
        <v>5</v>
      </c>
      <c r="B17" s="13">
        <v>5.7991350397566945</v>
      </c>
      <c r="C17" s="13">
        <v>5.0836220275073067</v>
      </c>
      <c r="D17" s="13">
        <v>0.71551301224938779</v>
      </c>
      <c r="E17" s="13">
        <v>0.71551301224938779</v>
      </c>
    </row>
    <row r="18" spans="1:5" x14ac:dyDescent="0.35">
      <c r="A18" s="14" t="s">
        <v>8</v>
      </c>
      <c r="B18" s="13">
        <v>5.3945115738123794</v>
      </c>
      <c r="C18" s="13">
        <v>5.2883254087491744</v>
      </c>
      <c r="D18" s="13">
        <v>0.106186165063205</v>
      </c>
      <c r="E18" s="13">
        <v>0.106186165063205</v>
      </c>
    </row>
    <row r="19" spans="1:5" x14ac:dyDescent="0.35">
      <c r="A19" s="14" t="s">
        <v>3</v>
      </c>
      <c r="B19" s="13">
        <v>7.0703443363428864</v>
      </c>
      <c r="C19" s="13">
        <v>7.4988279454928888</v>
      </c>
      <c r="D19" s="13">
        <v>0.42848360915000239</v>
      </c>
      <c r="E19" s="13">
        <v>-0.42848360915000239</v>
      </c>
    </row>
    <row r="20" spans="1:5" x14ac:dyDescent="0.35">
      <c r="A20" s="14" t="s">
        <v>18</v>
      </c>
      <c r="B20" s="13">
        <v>1.5321160639801621</v>
      </c>
      <c r="C20" s="13">
        <v>1.2588561676370607</v>
      </c>
      <c r="D20" s="13">
        <v>0.27325989634310144</v>
      </c>
      <c r="E20" s="13">
        <v>0.27325989634310144</v>
      </c>
    </row>
    <row r="21" spans="1:5" x14ac:dyDescent="0.35">
      <c r="A21" s="14" t="s">
        <v>15</v>
      </c>
      <c r="B21" s="13">
        <v>2.8449256182958376</v>
      </c>
      <c r="C21" s="13">
        <v>1.9337738917315617</v>
      </c>
      <c r="D21" s="13">
        <v>0.9111517265642759</v>
      </c>
      <c r="E21" s="13">
        <v>0.9111517265642759</v>
      </c>
    </row>
    <row r="22" spans="1:5" x14ac:dyDescent="0.35">
      <c r="A22" s="14" t="s">
        <v>20</v>
      </c>
      <c r="B22" s="13">
        <v>2.2167100033472322E-4</v>
      </c>
      <c r="C22" s="13"/>
      <c r="D22" s="13">
        <v>2.2167100033472322E-4</v>
      </c>
      <c r="E22" s="13">
        <v>2.2167100033472322E-4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4" workbookViewId="0">
      <selection activeCell="F10" sqref="F10"/>
    </sheetView>
  </sheetViews>
  <sheetFormatPr defaultRowHeight="14.5" x14ac:dyDescent="0.35"/>
  <cols>
    <col min="1" max="1" width="8.7265625" style="3"/>
    <col min="2" max="2" width="12.26953125" style="2" bestFit="1" customWidth="1"/>
    <col min="3" max="3" width="8.81640625" style="5" bestFit="1" customWidth="1"/>
    <col min="4" max="4" width="10.26953125" style="2" bestFit="1" customWidth="1"/>
    <col min="5" max="5" width="8.7265625" style="3"/>
    <col min="6" max="6" width="12.26953125" style="2" bestFit="1" customWidth="1"/>
    <col min="7" max="7" width="8.81640625" style="5" bestFit="1" customWidth="1"/>
    <col min="8" max="8" width="8.7265625" style="2"/>
    <col min="9" max="9" width="8.81640625" style="6" customWidth="1"/>
    <col min="10" max="10" width="8.7265625" style="6"/>
    <col min="11" max="16384" width="8.7265625" style="2"/>
  </cols>
  <sheetData>
    <row r="1" spans="1:10" s="9" customFormat="1" x14ac:dyDescent="0.35">
      <c r="A1" s="8" t="s">
        <v>22</v>
      </c>
      <c r="B1" s="9" t="s">
        <v>24</v>
      </c>
      <c r="C1" s="10" t="s">
        <v>25</v>
      </c>
      <c r="E1" s="8" t="s">
        <v>23</v>
      </c>
      <c r="F1" s="9" t="s">
        <v>24</v>
      </c>
      <c r="G1" s="10" t="s">
        <v>25</v>
      </c>
      <c r="I1" s="11"/>
      <c r="J1" s="11"/>
    </row>
    <row r="2" spans="1:10" x14ac:dyDescent="0.35">
      <c r="A2" s="3" t="s">
        <v>20</v>
      </c>
      <c r="B2" s="2">
        <v>3</v>
      </c>
      <c r="C2" s="5">
        <f>($B2/$B$23)*100</f>
        <v>2.2167100033472322E-4</v>
      </c>
      <c r="E2" s="15" t="s">
        <v>19</v>
      </c>
      <c r="F2" s="15">
        <v>11801</v>
      </c>
      <c r="G2" s="15">
        <f>($F2/$F$23)*100</f>
        <v>0.91296470220531922</v>
      </c>
    </row>
    <row r="3" spans="1:10" x14ac:dyDescent="0.35">
      <c r="A3" s="15" t="s">
        <v>19</v>
      </c>
      <c r="B3" s="15">
        <v>15727</v>
      </c>
      <c r="C3" s="15">
        <f>($B3/$B$23)*100</f>
        <v>1.1620732740880639</v>
      </c>
      <c r="E3" s="15" t="s">
        <v>18</v>
      </c>
      <c r="F3" s="15">
        <v>16272</v>
      </c>
      <c r="G3" s="15">
        <f>($F3/$F$23)*100</f>
        <v>1.2588561676370607</v>
      </c>
    </row>
    <row r="4" spans="1:10" x14ac:dyDescent="0.35">
      <c r="A4" s="15" t="s">
        <v>18</v>
      </c>
      <c r="B4" s="15">
        <v>20735</v>
      </c>
      <c r="C4" s="15">
        <f>($B4/$B$23)*100</f>
        <v>1.5321160639801621</v>
      </c>
      <c r="E4" s="15" t="s">
        <v>15</v>
      </c>
      <c r="F4" s="15">
        <v>24996</v>
      </c>
      <c r="G4" s="15">
        <f>($F4/$F$23)*100</f>
        <v>1.9337738917315617</v>
      </c>
    </row>
    <row r="5" spans="1:10" x14ac:dyDescent="0.35">
      <c r="A5" s="15" t="s">
        <v>17</v>
      </c>
      <c r="B5" s="15">
        <v>30714</v>
      </c>
      <c r="C5" s="15">
        <f>($B5/$B$23)*100</f>
        <v>2.2694677014268962</v>
      </c>
      <c r="E5" s="3" t="s">
        <v>17</v>
      </c>
      <c r="F5" s="2">
        <v>25456</v>
      </c>
      <c r="G5" s="5">
        <f>($F5/$F$23)*100</f>
        <v>1.9693610252807903</v>
      </c>
    </row>
    <row r="6" spans="1:10" x14ac:dyDescent="0.35">
      <c r="A6" s="3" t="s">
        <v>16</v>
      </c>
      <c r="B6" s="2">
        <v>38236</v>
      </c>
      <c r="C6" s="5">
        <f>($B6/$B$23)*100</f>
        <v>2.8252707895994922</v>
      </c>
      <c r="E6" s="3" t="s">
        <v>13</v>
      </c>
      <c r="F6" s="2">
        <v>26469</v>
      </c>
      <c r="G6" s="5">
        <f>($F6/$F$23)*100</f>
        <v>2.0477300824228961</v>
      </c>
    </row>
    <row r="7" spans="1:10" x14ac:dyDescent="0.35">
      <c r="A7" s="3" t="s">
        <v>15</v>
      </c>
      <c r="B7" s="2">
        <v>38502</v>
      </c>
      <c r="C7" s="5">
        <f>($B7/$B$23)*100</f>
        <v>2.8449256182958376</v>
      </c>
      <c r="E7" s="3" t="s">
        <v>16</v>
      </c>
      <c r="F7" s="2">
        <v>29233</v>
      </c>
      <c r="G7" s="5">
        <f>($F7/$F$23)*100</f>
        <v>2.2615623370534781</v>
      </c>
    </row>
    <row r="8" spans="1:10" x14ac:dyDescent="0.35">
      <c r="A8" s="3" t="s">
        <v>14</v>
      </c>
      <c r="B8" s="2">
        <v>52705</v>
      </c>
      <c r="C8" s="5">
        <f>($B8/$B$23)*100</f>
        <v>3.8943900242138625</v>
      </c>
      <c r="E8" s="3" t="s">
        <v>12</v>
      </c>
      <c r="F8" s="2">
        <v>36052</v>
      </c>
      <c r="G8" s="5">
        <f>($F8/$F$23)*100</f>
        <v>2.7891029102538911</v>
      </c>
    </row>
    <row r="9" spans="1:10" x14ac:dyDescent="0.35">
      <c r="A9" s="3" t="s">
        <v>13</v>
      </c>
      <c r="B9" s="2">
        <v>53299</v>
      </c>
      <c r="C9" s="5">
        <f>($B9/$B$23)*100</f>
        <v>3.9382808822801376</v>
      </c>
      <c r="E9" s="3" t="s">
        <v>10</v>
      </c>
      <c r="F9" s="2">
        <v>36493</v>
      </c>
      <c r="G9" s="5">
        <f>($F9/$F$23)*100</f>
        <v>2.8232201404608688</v>
      </c>
    </row>
    <row r="10" spans="1:10" x14ac:dyDescent="0.35">
      <c r="A10" s="3" t="s">
        <v>12</v>
      </c>
      <c r="B10" s="2">
        <v>59642</v>
      </c>
      <c r="C10" s="5">
        <f>($B10/$B$23)*100</f>
        <v>4.4069672673211873</v>
      </c>
      <c r="E10" s="3" t="s">
        <v>14</v>
      </c>
      <c r="F10" s="2">
        <v>43989</v>
      </c>
      <c r="G10" s="5">
        <f>($F10/$F$23)*100</f>
        <v>3.4031356906456902</v>
      </c>
    </row>
    <row r="11" spans="1:10" x14ac:dyDescent="0.35">
      <c r="A11" s="3" t="s">
        <v>11</v>
      </c>
      <c r="B11" s="2">
        <v>59938</v>
      </c>
      <c r="C11" s="5">
        <f>($B11/$B$23)*100</f>
        <v>4.4288388060208801</v>
      </c>
      <c r="E11" s="3" t="s">
        <v>4</v>
      </c>
      <c r="F11" s="2">
        <v>60953</v>
      </c>
      <c r="G11" s="5">
        <f>($F11/$F$23)*100</f>
        <v>4.7155272852741987</v>
      </c>
    </row>
    <row r="12" spans="1:10" x14ac:dyDescent="0.35">
      <c r="A12" s="3" t="s">
        <v>10</v>
      </c>
      <c r="B12" s="2">
        <v>60126</v>
      </c>
      <c r="C12" s="5">
        <f>($B12/$B$23)*100</f>
        <v>4.4427301887085227</v>
      </c>
      <c r="E12" s="3" t="s">
        <v>5</v>
      </c>
      <c r="F12" s="2">
        <v>65711</v>
      </c>
      <c r="G12" s="5">
        <f>($F12/$F$23)*100</f>
        <v>5.0836220275073067</v>
      </c>
    </row>
    <row r="13" spans="1:10" x14ac:dyDescent="0.35">
      <c r="A13" s="3" t="s">
        <v>9</v>
      </c>
      <c r="B13" s="2">
        <v>69656</v>
      </c>
      <c r="C13" s="5">
        <f>($B13/$B$23)*100</f>
        <v>5.1469050664384932</v>
      </c>
      <c r="E13" s="3" t="s">
        <v>8</v>
      </c>
      <c r="F13" s="2">
        <v>68357</v>
      </c>
      <c r="G13" s="5">
        <f>($F13/$F$23)*100</f>
        <v>5.2883254087491744</v>
      </c>
    </row>
    <row r="14" spans="1:10" x14ac:dyDescent="0.35">
      <c r="A14" s="3" t="s">
        <v>8</v>
      </c>
      <c r="B14" s="2">
        <v>73007</v>
      </c>
      <c r="C14" s="5">
        <f>($B14/$B$23)*100</f>
        <v>5.3945115738123794</v>
      </c>
      <c r="E14" s="3" t="s">
        <v>6</v>
      </c>
      <c r="F14" s="2">
        <v>70105</v>
      </c>
      <c r="G14" s="5">
        <f>($F14/$F$23)*100</f>
        <v>5.4235565162362427</v>
      </c>
    </row>
    <row r="15" spans="1:10" x14ac:dyDescent="0.35">
      <c r="A15" s="3" t="s">
        <v>7</v>
      </c>
      <c r="B15" s="2">
        <v>74712</v>
      </c>
      <c r="C15" s="5">
        <f>($B15/$B$23)*100</f>
        <v>5.5204945923359467</v>
      </c>
      <c r="E15" s="3" t="s">
        <v>11</v>
      </c>
      <c r="F15" s="2">
        <v>73476</v>
      </c>
      <c r="G15" s="5">
        <f>($F15/$F$23)*100</f>
        <v>5.6843483144850468</v>
      </c>
    </row>
    <row r="16" spans="1:10" x14ac:dyDescent="0.35">
      <c r="A16" s="3" t="s">
        <v>6</v>
      </c>
      <c r="B16" s="2">
        <v>77984</v>
      </c>
      <c r="C16" s="5">
        <f>($B16/$B$23)*100</f>
        <v>5.7622637633676854</v>
      </c>
      <c r="E16" s="3" t="s">
        <v>9</v>
      </c>
      <c r="F16" s="2">
        <v>74929</v>
      </c>
      <c r="G16" s="5">
        <f>($F16/$F$23)*100</f>
        <v>5.7967572385003274</v>
      </c>
    </row>
    <row r="17" spans="1:7" x14ac:dyDescent="0.35">
      <c r="A17" s="3" t="s">
        <v>5</v>
      </c>
      <c r="B17" s="2">
        <v>78483</v>
      </c>
      <c r="C17" s="5">
        <f>($B17/$B$23)*100</f>
        <v>5.7991350397566945</v>
      </c>
      <c r="E17" s="3" t="s">
        <v>3</v>
      </c>
      <c r="F17" s="2">
        <v>96930</v>
      </c>
      <c r="G17" s="5">
        <f>($F17/$F$23)*100</f>
        <v>7.4988279454928888</v>
      </c>
    </row>
    <row r="18" spans="1:7" x14ac:dyDescent="0.35">
      <c r="A18" s="3" t="s">
        <v>4</v>
      </c>
      <c r="B18" s="2">
        <v>81357</v>
      </c>
      <c r="C18" s="5">
        <f>($B18/$B$23)*100</f>
        <v>6.0114958580773585</v>
      </c>
      <c r="E18" s="3" t="s">
        <v>7</v>
      </c>
      <c r="F18" s="2">
        <v>97619</v>
      </c>
      <c r="G18" s="5">
        <f>($F18/$F$23)*100</f>
        <v>7.5521312824829296</v>
      </c>
    </row>
    <row r="19" spans="1:7" x14ac:dyDescent="0.35">
      <c r="A19" s="3" t="s">
        <v>3</v>
      </c>
      <c r="B19" s="2">
        <v>95687</v>
      </c>
      <c r="C19" s="5">
        <f>($B19/$B$23)*100</f>
        <v>7.0703443363428864</v>
      </c>
      <c r="E19" s="16" t="s">
        <v>2</v>
      </c>
      <c r="F19" s="16">
        <v>117324</v>
      </c>
      <c r="G19" s="16">
        <f>($F19/$F$23)*100</f>
        <v>9.0765757750645601</v>
      </c>
    </row>
    <row r="20" spans="1:7" x14ac:dyDescent="0.35">
      <c r="A20" s="16" t="s">
        <v>2</v>
      </c>
      <c r="B20" s="16">
        <v>99690</v>
      </c>
      <c r="C20" s="16">
        <f>($B20/$B$23)*100</f>
        <v>7.3661273411228523</v>
      </c>
      <c r="E20" s="16" t="s">
        <v>0</v>
      </c>
      <c r="F20" s="16">
        <v>144833</v>
      </c>
      <c r="G20" s="16">
        <f>($F20/$F$23)*100</f>
        <v>11.204763724642234</v>
      </c>
    </row>
    <row r="21" spans="1:7" x14ac:dyDescent="0.35">
      <c r="A21" s="16" t="s">
        <v>1</v>
      </c>
      <c r="B21" s="16">
        <v>128666</v>
      </c>
      <c r="C21" s="16">
        <f>($B21/$B$23)*100</f>
        <v>9.5071736430224991</v>
      </c>
      <c r="E21" s="16" t="s">
        <v>1</v>
      </c>
      <c r="F21" s="16">
        <v>171604</v>
      </c>
      <c r="G21" s="16">
        <f>($F21/$F$23)*100</f>
        <v>13.275857533873536</v>
      </c>
    </row>
    <row r="22" spans="1:7" x14ac:dyDescent="0.35">
      <c r="A22" s="16" t="s">
        <v>0</v>
      </c>
      <c r="B22" s="16">
        <v>144488</v>
      </c>
      <c r="C22" s="16">
        <f>($B22/$B$23)*100</f>
        <v>10.676266498787829</v>
      </c>
    </row>
    <row r="23" spans="1:7" x14ac:dyDescent="0.35">
      <c r="A23" s="3" t="s">
        <v>21</v>
      </c>
      <c r="B23" s="2">
        <f>SUM(B2:B22)</f>
        <v>1353357</v>
      </c>
      <c r="E23" s="3" t="s">
        <v>21</v>
      </c>
      <c r="F23" s="2">
        <f>SUM(F2:F21)</f>
        <v>1292602</v>
      </c>
    </row>
    <row r="24" spans="1:7" x14ac:dyDescent="0.35">
      <c r="B24" s="2">
        <v>1353357</v>
      </c>
      <c r="F24" s="2">
        <v>1292602</v>
      </c>
    </row>
  </sheetData>
  <sortState ref="E2:G21">
    <sortCondition ref="F2:F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2" sqref="A22"/>
    </sheetView>
  </sheetViews>
  <sheetFormatPr defaultRowHeight="14.5" x14ac:dyDescent="0.35"/>
  <cols>
    <col min="1" max="1" width="8.7265625" style="4"/>
    <col min="2" max="2" width="8.7265625" style="3"/>
    <col min="3" max="3" width="12.26953125" style="2" bestFit="1" customWidth="1"/>
    <col min="4" max="4" width="8.81640625" style="5" bestFit="1" customWidth="1"/>
    <col min="5" max="5" width="10.26953125" style="2" bestFit="1" customWidth="1"/>
    <col min="6" max="6" width="8.7265625" style="3"/>
    <col min="7" max="7" width="12.26953125" style="2" bestFit="1" customWidth="1"/>
    <col min="8" max="8" width="8.81640625" style="5" bestFit="1" customWidth="1"/>
    <col min="9" max="9" width="8.7265625" style="2"/>
    <col min="10" max="10" width="8.81640625" style="6" customWidth="1"/>
    <col min="11" max="11" width="8.7265625" style="6"/>
    <col min="12" max="16384" width="8.7265625" style="2"/>
  </cols>
  <sheetData>
    <row r="1" spans="1:11" s="9" customFormat="1" x14ac:dyDescent="0.35">
      <c r="A1" s="7" t="s">
        <v>27</v>
      </c>
      <c r="B1" s="8" t="s">
        <v>22</v>
      </c>
      <c r="C1" s="9" t="s">
        <v>24</v>
      </c>
      <c r="D1" s="10" t="s">
        <v>25</v>
      </c>
      <c r="F1" s="8" t="s">
        <v>23</v>
      </c>
      <c r="G1" s="9" t="s">
        <v>24</v>
      </c>
      <c r="H1" s="10" t="s">
        <v>25</v>
      </c>
      <c r="J1" s="11" t="s">
        <v>33</v>
      </c>
      <c r="K1" s="11" t="s">
        <v>26</v>
      </c>
    </row>
    <row r="2" spans="1:11" x14ac:dyDescent="0.35">
      <c r="A2" s="4" t="s">
        <v>1</v>
      </c>
      <c r="B2" s="3" t="s">
        <v>1</v>
      </c>
      <c r="C2" s="2">
        <v>128666</v>
      </c>
      <c r="D2" s="5">
        <f>($C2/$C$23)*100</f>
        <v>9.5071736430224991</v>
      </c>
      <c r="F2" s="3" t="s">
        <v>1</v>
      </c>
      <c r="G2" s="2">
        <v>171604</v>
      </c>
      <c r="H2" s="5">
        <f>($G2/$G$23)*100</f>
        <v>13.553394469617331</v>
      </c>
      <c r="J2" s="6">
        <f>ABS($D2-$H2)</f>
        <v>4.0462208265948316</v>
      </c>
      <c r="K2" s="6">
        <f>$D2-$H2</f>
        <v>-4.0462208265948316</v>
      </c>
    </row>
    <row r="3" spans="1:11" x14ac:dyDescent="0.35">
      <c r="A3" s="4" t="s">
        <v>7</v>
      </c>
      <c r="B3" s="3" t="s">
        <v>7</v>
      </c>
      <c r="C3" s="2">
        <v>74712</v>
      </c>
      <c r="D3" s="5">
        <f>($C3/$C$23)*100</f>
        <v>5.5204945923359467</v>
      </c>
      <c r="F3" s="3" t="s">
        <v>7</v>
      </c>
      <c r="G3" s="2">
        <v>97619</v>
      </c>
      <c r="H3" s="5">
        <f>($G3/$G$23)*100</f>
        <v>7.7100115074798623</v>
      </c>
      <c r="J3" s="6">
        <f>ABS($D3-$H3)</f>
        <v>2.1895169151439156</v>
      </c>
      <c r="K3" s="6">
        <f>$D3-$H3</f>
        <v>-2.1895169151439156</v>
      </c>
    </row>
    <row r="4" spans="1:11" x14ac:dyDescent="0.35">
      <c r="A4" s="4" t="s">
        <v>2</v>
      </c>
      <c r="B4" s="3" t="s">
        <v>2</v>
      </c>
      <c r="C4" s="2">
        <v>99690</v>
      </c>
      <c r="D4" s="5">
        <f>($C4/$C$23)*100</f>
        <v>7.3661273411228523</v>
      </c>
      <c r="F4" s="3" t="s">
        <v>2</v>
      </c>
      <c r="G4" s="2">
        <v>117324</v>
      </c>
      <c r="H4" s="5">
        <f>($G4/$G$23)*100</f>
        <v>9.2663251017073254</v>
      </c>
      <c r="J4" s="6">
        <f>ABS($D4-$H4)</f>
        <v>1.9001977605844731</v>
      </c>
      <c r="K4" s="6">
        <f>$D4-$H4</f>
        <v>-1.9001977605844731</v>
      </c>
    </row>
    <row r="5" spans="1:11" x14ac:dyDescent="0.35">
      <c r="A5" s="4" t="s">
        <v>11</v>
      </c>
      <c r="B5" s="3" t="s">
        <v>11</v>
      </c>
      <c r="C5" s="2">
        <v>59938</v>
      </c>
      <c r="D5" s="5">
        <f>($C5/$C$23)*100</f>
        <v>4.4288388060208801</v>
      </c>
      <c r="F5" s="3" t="s">
        <v>11</v>
      </c>
      <c r="G5" s="2">
        <v>73476</v>
      </c>
      <c r="H5" s="5">
        <f>($G5/$G$23)*100</f>
        <v>5.8031818142327856</v>
      </c>
      <c r="J5" s="6">
        <f>ABS($D5-$H5)</f>
        <v>1.3743430082119055</v>
      </c>
      <c r="K5" s="6">
        <f>$D5-$H5</f>
        <v>-1.3743430082119055</v>
      </c>
    </row>
    <row r="6" spans="1:11" x14ac:dyDescent="0.35">
      <c r="A6" s="4" t="s">
        <v>9</v>
      </c>
      <c r="B6" s="3" t="s">
        <v>9</v>
      </c>
      <c r="C6" s="2">
        <v>69656</v>
      </c>
      <c r="D6" s="5">
        <f>($C6/$C$23)*100</f>
        <v>5.1469050664384932</v>
      </c>
      <c r="F6" s="3" t="s">
        <v>9</v>
      </c>
      <c r="G6" s="2">
        <v>74929</v>
      </c>
      <c r="H6" s="5">
        <f>($G6/$G$23)*100</f>
        <v>5.9179406902750342</v>
      </c>
      <c r="J6" s="6">
        <f>ABS($D6-$H6)</f>
        <v>0.77103562383654101</v>
      </c>
      <c r="K6" s="6">
        <f>$D6-$H6</f>
        <v>-0.77103562383654101</v>
      </c>
    </row>
    <row r="7" spans="1:11" x14ac:dyDescent="0.35">
      <c r="A7" s="4" t="s">
        <v>0</v>
      </c>
      <c r="B7" s="3" t="s">
        <v>0</v>
      </c>
      <c r="C7" s="2">
        <v>144488</v>
      </c>
      <c r="D7" s="5">
        <f>($C7/$C$23)*100</f>
        <v>10.676266498787829</v>
      </c>
      <c r="F7" s="3" t="s">
        <v>0</v>
      </c>
      <c r="G7" s="2">
        <v>144833</v>
      </c>
      <c r="H7" s="5">
        <f>($G7/$G$23)*100</f>
        <v>11.439003643377117</v>
      </c>
      <c r="J7" s="6">
        <f>ABS($D7-$H7)</f>
        <v>0.76273714458928765</v>
      </c>
      <c r="K7" s="6">
        <f>$D7-$H7</f>
        <v>-0.76273714458928765</v>
      </c>
    </row>
    <row r="8" spans="1:11" x14ac:dyDescent="0.35">
      <c r="A8" s="4" t="s">
        <v>3</v>
      </c>
      <c r="B8" s="3" t="s">
        <v>3</v>
      </c>
      <c r="C8" s="2">
        <v>95687</v>
      </c>
      <c r="D8" s="5">
        <f>($C8/$C$23)*100</f>
        <v>7.0703443363428864</v>
      </c>
      <c r="F8" s="3" t="s">
        <v>3</v>
      </c>
      <c r="G8" s="2">
        <v>96930</v>
      </c>
      <c r="H8" s="5">
        <f>($G8/$G$23)*100</f>
        <v>7.655593843616745</v>
      </c>
      <c r="J8" s="6">
        <f>ABS($D8-$H8)</f>
        <v>0.5852495072738586</v>
      </c>
      <c r="K8" s="6">
        <f>$D8-$H8</f>
        <v>-0.5852495072738586</v>
      </c>
    </row>
    <row r="9" spans="1:11" x14ac:dyDescent="0.35">
      <c r="A9" s="4" t="s">
        <v>20</v>
      </c>
      <c r="B9" s="3" t="s">
        <v>20</v>
      </c>
      <c r="C9" s="2">
        <v>3</v>
      </c>
      <c r="D9" s="5">
        <f>($C9/$C$23)*100</f>
        <v>2.2167100033472322E-4</v>
      </c>
      <c r="J9" s="6">
        <f>ABS($D9-$H9)</f>
        <v>2.2167100033472322E-4</v>
      </c>
      <c r="K9" s="6">
        <f>$D9-$H9</f>
        <v>2.2167100033472322E-4</v>
      </c>
    </row>
    <row r="10" spans="1:11" x14ac:dyDescent="0.35">
      <c r="A10" s="4" t="s">
        <v>8</v>
      </c>
      <c r="B10" s="3" t="s">
        <v>8</v>
      </c>
      <c r="C10" s="2">
        <v>73007</v>
      </c>
      <c r="D10" s="5">
        <f>($C10/$C$23)*100</f>
        <v>5.3945115738123794</v>
      </c>
      <c r="F10" s="3" t="s">
        <v>8</v>
      </c>
      <c r="G10" s="2">
        <v>68357</v>
      </c>
      <c r="H10" s="5">
        <f>($G10/$G$23)*100</f>
        <v>5.3988798965037637</v>
      </c>
      <c r="J10" s="6">
        <f>ABS($D10-$H10)</f>
        <v>4.3683226913842077E-3</v>
      </c>
      <c r="K10" s="6">
        <f>$D10-$H10</f>
        <v>-4.3683226913842077E-3</v>
      </c>
    </row>
    <row r="11" spans="1:11" x14ac:dyDescent="0.35">
      <c r="A11" s="4" t="s">
        <v>19</v>
      </c>
      <c r="B11" s="3" t="s">
        <v>19</v>
      </c>
      <c r="C11" s="2">
        <v>15727</v>
      </c>
      <c r="D11" s="5">
        <f>($C11/$C$23)*100</f>
        <v>1.1620732740880639</v>
      </c>
      <c r="F11" s="3" t="s">
        <v>19</v>
      </c>
      <c r="G11" s="2">
        <v>11801</v>
      </c>
      <c r="H11" s="5">
        <f>($G11/$G$23)*100</f>
        <v>0.93205058236378013</v>
      </c>
      <c r="J11" s="6">
        <f>ABS($D11-$H11)</f>
        <v>0.2300226917242838</v>
      </c>
      <c r="K11" s="6">
        <f>$D11-$H11</f>
        <v>0.2300226917242838</v>
      </c>
    </row>
    <row r="12" spans="1:11" x14ac:dyDescent="0.35">
      <c r="A12" s="4" t="s">
        <v>18</v>
      </c>
      <c r="B12" s="3" t="s">
        <v>18</v>
      </c>
      <c r="C12" s="2">
        <v>20735</v>
      </c>
      <c r="D12" s="5">
        <f>($C12/$C$23)*100</f>
        <v>1.5321160639801621</v>
      </c>
      <c r="F12" s="3" t="s">
        <v>18</v>
      </c>
      <c r="G12" s="2">
        <v>16272</v>
      </c>
      <c r="H12" s="5">
        <f>($G12/$G$23)*100</f>
        <v>1.2851730426424397</v>
      </c>
      <c r="J12" s="6">
        <f>ABS($D12-$H12)</f>
        <v>0.24694302133772239</v>
      </c>
      <c r="K12" s="6">
        <f>$D12-$H12</f>
        <v>0.24694302133772239</v>
      </c>
    </row>
    <row r="13" spans="1:11" x14ac:dyDescent="0.35">
      <c r="A13" s="4" t="s">
        <v>17</v>
      </c>
      <c r="B13" s="3" t="s">
        <v>17</v>
      </c>
      <c r="C13" s="2">
        <v>30714</v>
      </c>
      <c r="D13" s="5">
        <f>($C13/$C$23)*100</f>
        <v>2.2694677014268962</v>
      </c>
      <c r="F13" s="3" t="s">
        <v>17</v>
      </c>
      <c r="G13" s="2">
        <v>25456</v>
      </c>
      <c r="H13" s="5">
        <f>($G13/$G$23)*100</f>
        <v>2.010531279099431</v>
      </c>
      <c r="J13" s="6">
        <f>ABS($D13-$H13)</f>
        <v>0.25893642232746528</v>
      </c>
      <c r="K13" s="6">
        <f>$D13-$H13</f>
        <v>0.25893642232746528</v>
      </c>
    </row>
    <row r="14" spans="1:11" x14ac:dyDescent="0.35">
      <c r="A14" s="4" t="s">
        <v>6</v>
      </c>
      <c r="B14" s="3" t="s">
        <v>6</v>
      </c>
      <c r="C14" s="2">
        <v>77984</v>
      </c>
      <c r="D14" s="5">
        <f>($C14/$C$23)*100</f>
        <v>5.7622637633676854</v>
      </c>
      <c r="F14" s="3" t="s">
        <v>6</v>
      </c>
      <c r="G14" s="2">
        <v>70105</v>
      </c>
      <c r="H14" s="5">
        <f>($G14/$G$23)*100</f>
        <v>5.5369380625890017</v>
      </c>
      <c r="J14" s="6">
        <f>ABS($D14-$H14)</f>
        <v>0.22532570077868375</v>
      </c>
      <c r="K14" s="6">
        <f>$D14-$H14</f>
        <v>0.22532570077868375</v>
      </c>
    </row>
    <row r="15" spans="1:11" x14ac:dyDescent="0.35">
      <c r="A15" s="4" t="s">
        <v>14</v>
      </c>
      <c r="B15" s="3" t="s">
        <v>14</v>
      </c>
      <c r="C15" s="2">
        <v>52705</v>
      </c>
      <c r="D15" s="5">
        <f>($C15/$C$23)*100</f>
        <v>3.8943900242138625</v>
      </c>
      <c r="F15" s="3" t="s">
        <v>14</v>
      </c>
      <c r="G15" s="2">
        <v>43989</v>
      </c>
      <c r="H15" s="5">
        <f>($G15/$G$23)*100</f>
        <v>3.4742795583086452</v>
      </c>
      <c r="J15" s="6">
        <f>ABS($D15-$H15)</f>
        <v>0.42011046590521728</v>
      </c>
      <c r="K15" s="6">
        <f>$D15-$H15</f>
        <v>0.42011046590521728</v>
      </c>
    </row>
    <row r="16" spans="1:11" x14ac:dyDescent="0.35">
      <c r="A16" s="4" t="s">
        <v>16</v>
      </c>
      <c r="B16" s="3" t="s">
        <v>16</v>
      </c>
      <c r="C16" s="2">
        <v>38236</v>
      </c>
      <c r="D16" s="5">
        <f>($C16/$C$23)*100</f>
        <v>2.8252707895994922</v>
      </c>
      <c r="F16" s="3" t="s">
        <v>16</v>
      </c>
      <c r="G16" s="2">
        <v>29233</v>
      </c>
      <c r="H16" s="5">
        <f>($G16/$G$23)*100</f>
        <v>2.308841172293906</v>
      </c>
      <c r="J16" s="6">
        <f>ABS($D16-$H16)</f>
        <v>0.51642961730558623</v>
      </c>
      <c r="K16" s="6">
        <f>$D16-$H16</f>
        <v>0.51642961730558623</v>
      </c>
    </row>
    <row r="17" spans="1:11" x14ac:dyDescent="0.35">
      <c r="A17" s="4" t="s">
        <v>5</v>
      </c>
      <c r="B17" s="3" t="s">
        <v>5</v>
      </c>
      <c r="C17" s="2">
        <v>78483</v>
      </c>
      <c r="D17" s="5">
        <f>($C17/$C$23)*100</f>
        <v>5.7991350397566945</v>
      </c>
      <c r="F17" s="3" t="s">
        <v>5</v>
      </c>
      <c r="G17" s="2">
        <v>65711</v>
      </c>
      <c r="H17" s="5">
        <f>($G17/$G$23)*100</f>
        <v>5.1898971119147834</v>
      </c>
      <c r="J17" s="6">
        <f>ABS($D17-$H17)</f>
        <v>0.60923792784191111</v>
      </c>
      <c r="K17" s="6">
        <f>$D17-$H17</f>
        <v>0.60923792784191111</v>
      </c>
    </row>
    <row r="18" spans="1:11" x14ac:dyDescent="0.35">
      <c r="A18" s="4" t="s">
        <v>15</v>
      </c>
      <c r="B18" s="3" t="s">
        <v>15</v>
      </c>
      <c r="C18" s="2">
        <v>38502</v>
      </c>
      <c r="D18" s="5">
        <f>($C18/$C$23)*100</f>
        <v>2.8449256182958376</v>
      </c>
      <c r="F18" s="3" t="s">
        <v>15</v>
      </c>
      <c r="G18" s="2">
        <v>24996</v>
      </c>
      <c r="H18" s="5">
        <f>($G18/$G$23)*100</f>
        <v>1.9742001827612106</v>
      </c>
      <c r="J18" s="6">
        <f>ABS($D18-$H18)</f>
        <v>0.870725435534627</v>
      </c>
      <c r="K18" s="6">
        <f>$D18-$H18</f>
        <v>0.870725435534627</v>
      </c>
    </row>
    <row r="19" spans="1:11" x14ac:dyDescent="0.35">
      <c r="A19" s="4" t="s">
        <v>4</v>
      </c>
      <c r="B19" s="3" t="s">
        <v>4</v>
      </c>
      <c r="C19" s="2">
        <v>81357</v>
      </c>
      <c r="D19" s="5">
        <f>($C19/$C$23)*100</f>
        <v>6.0114958580773585</v>
      </c>
      <c r="F19" s="3" t="s">
        <v>4</v>
      </c>
      <c r="G19" s="2">
        <v>60953</v>
      </c>
      <c r="H19" s="5">
        <f>($G19/$G$23)*100</f>
        <v>4.8141072067468427</v>
      </c>
      <c r="J19" s="6">
        <f>ABS($D19-$H19)</f>
        <v>1.1973886513305159</v>
      </c>
      <c r="K19" s="6">
        <f>$D19-$H19</f>
        <v>1.1973886513305159</v>
      </c>
    </row>
    <row r="20" spans="1:11" x14ac:dyDescent="0.35">
      <c r="A20" s="4" t="s">
        <v>12</v>
      </c>
      <c r="B20" s="3" t="s">
        <v>12</v>
      </c>
      <c r="C20" s="2">
        <v>59642</v>
      </c>
      <c r="D20" s="5">
        <f>($C20/$C$23)*100</f>
        <v>4.4069672673211873</v>
      </c>
      <c r="F20" s="3" t="s">
        <v>12</v>
      </c>
      <c r="G20" s="2">
        <v>36052</v>
      </c>
      <c r="H20" s="5">
        <f>($G20/$G$23)*100</f>
        <v>2.8474101851859164</v>
      </c>
      <c r="J20" s="6">
        <f>ABS($D20-$H20)</f>
        <v>1.5595570821352709</v>
      </c>
      <c r="K20" s="6">
        <f>$D20-$H20</f>
        <v>1.5595570821352709</v>
      </c>
    </row>
    <row r="21" spans="1:11" x14ac:dyDescent="0.35">
      <c r="A21" s="4" t="s">
        <v>10</v>
      </c>
      <c r="B21" s="3" t="s">
        <v>10</v>
      </c>
      <c r="C21" s="2">
        <v>60126</v>
      </c>
      <c r="D21" s="5">
        <f>($C21/$C$23)*100</f>
        <v>4.4427301887085227</v>
      </c>
      <c r="F21" s="3" t="s">
        <v>10</v>
      </c>
      <c r="G21" s="2">
        <v>36493</v>
      </c>
      <c r="H21" s="5">
        <f>($G21/$G$23)*100</f>
        <v>2.8822406492840802</v>
      </c>
      <c r="J21" s="6">
        <f>ABS($D21-$H21)</f>
        <v>1.5604895394244425</v>
      </c>
      <c r="K21" s="6">
        <f>$D21-$H21</f>
        <v>1.5604895394244425</v>
      </c>
    </row>
    <row r="22" spans="1:11" x14ac:dyDescent="0.35">
      <c r="A22" s="4" t="s">
        <v>13</v>
      </c>
      <c r="B22" s="3" t="s">
        <v>13</v>
      </c>
      <c r="C22" s="2">
        <v>53299</v>
      </c>
      <c r="D22" s="5">
        <f>($C22/$C$23)*100</f>
        <v>3.9382808822801376</v>
      </c>
      <c r="F22" s="3" t="s">
        <v>13</v>
      </c>
      <c r="G22" s="2">
        <v>26469</v>
      </c>
      <c r="H22" s="5">
        <f>($G22/$G$23)*100</f>
        <v>2.0905386716877294</v>
      </c>
      <c r="J22" s="6">
        <f>ABS($D22-$H22)</f>
        <v>1.8477422105924082</v>
      </c>
      <c r="K22" s="6">
        <f>$D22-$H22</f>
        <v>1.8477422105924082</v>
      </c>
    </row>
    <row r="23" spans="1:11" x14ac:dyDescent="0.35">
      <c r="B23" s="3" t="s">
        <v>21</v>
      </c>
      <c r="C23" s="2">
        <f>SUM(C2:C22)</f>
        <v>1353357</v>
      </c>
      <c r="F23" s="3" t="s">
        <v>21</v>
      </c>
      <c r="G23" s="2">
        <f>SUM(G2:G21)</f>
        <v>1266133</v>
      </c>
    </row>
    <row r="24" spans="1:11" x14ac:dyDescent="0.35">
      <c r="C24" s="2">
        <v>1353357</v>
      </c>
      <c r="G24" s="2">
        <v>1292602</v>
      </c>
    </row>
  </sheetData>
  <sortState ref="A2:K24">
    <sortCondition ref="K2:K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Ecoli_ak</vt:lpstr>
      <vt:lpstr>Rhodo_ak</vt:lpstr>
      <vt:lpstr>compare</vt:lpstr>
      <vt:lpstr>to html</vt:lpstr>
      <vt:lpstr>occur</vt:lpstr>
      <vt:lpstr>diff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2019-04-01T12:53:47Z</dcterms:created>
  <dcterms:modified xsi:type="dcterms:W3CDTF">2019-04-01T14:23:38Z</dcterms:modified>
</cp:coreProperties>
</file>