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80" windowHeight="6540"/>
  </bookViews>
  <sheets>
    <sheet name="1" sheetId="1" r:id="rId1"/>
  </sheets>
  <calcPr calcId="0"/>
</workbook>
</file>

<file path=xl/calcChain.xml><?xml version="1.0" encoding="utf-8"?>
<calcChain xmlns="http://schemas.openxmlformats.org/spreadsheetml/2006/main">
  <c r="M23" i="1"/>
  <c r="N23" s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3"/>
  <c r="L3"/>
  <c r="M4"/>
  <c r="M3"/>
  <c r="K23"/>
  <c r="M5"/>
  <c r="M6"/>
  <c r="M7"/>
  <c r="M8"/>
  <c r="M9"/>
  <c r="M10"/>
  <c r="M11"/>
  <c r="M12"/>
  <c r="M13"/>
  <c r="M14"/>
  <c r="M15"/>
  <c r="M16"/>
  <c r="M17"/>
  <c r="M18"/>
  <c r="M19"/>
  <c r="M20"/>
  <c r="M21"/>
  <c r="M22"/>
  <c r="K3"/>
  <c r="L23"/>
  <c r="K22"/>
  <c r="L22" s="1"/>
  <c r="K4"/>
  <c r="L10"/>
  <c r="L11"/>
  <c r="L12"/>
  <c r="L13"/>
  <c r="L14"/>
  <c r="L15"/>
  <c r="L16"/>
  <c r="L17"/>
  <c r="L18"/>
  <c r="L19"/>
  <c r="L20"/>
  <c r="L21"/>
  <c r="L4"/>
  <c r="L5"/>
  <c r="L6"/>
  <c r="L7"/>
  <c r="L8"/>
  <c r="L9"/>
  <c r="K5"/>
  <c r="K6"/>
  <c r="K7"/>
  <c r="K8"/>
  <c r="K9"/>
  <c r="K10"/>
  <c r="K11"/>
  <c r="K12"/>
  <c r="K13"/>
  <c r="K14"/>
  <c r="K15"/>
  <c r="K16"/>
  <c r="K17"/>
  <c r="K18"/>
  <c r="K19"/>
  <c r="K20"/>
  <c r="K21"/>
  <c r="D25"/>
  <c r="G19" s="1"/>
  <c r="C25"/>
  <c r="F23"/>
  <c r="F22"/>
  <c r="F21"/>
  <c r="F20"/>
  <c r="F19"/>
  <c r="I19" s="1"/>
  <c r="F18"/>
  <c r="F17"/>
  <c r="F16"/>
  <c r="F15"/>
  <c r="F14"/>
  <c r="F13"/>
  <c r="F12"/>
  <c r="F11"/>
  <c r="F10"/>
  <c r="F9"/>
  <c r="F8"/>
  <c r="F7"/>
  <c r="F6"/>
  <c r="F5"/>
  <c r="F4"/>
  <c r="F3"/>
  <c r="G3" l="1"/>
  <c r="G6"/>
  <c r="I6" s="1"/>
  <c r="G8"/>
  <c r="I8" s="1"/>
  <c r="G10"/>
  <c r="I10" s="1"/>
  <c r="G12"/>
  <c r="I12" s="1"/>
  <c r="G14"/>
  <c r="I14" s="1"/>
  <c r="G16"/>
  <c r="I16" s="1"/>
  <c r="G18"/>
  <c r="I18" s="1"/>
  <c r="G21"/>
  <c r="I21" s="1"/>
  <c r="G23"/>
  <c r="I3"/>
  <c r="I23"/>
  <c r="G5"/>
  <c r="I5" s="1"/>
  <c r="G7"/>
  <c r="I7" s="1"/>
  <c r="G9"/>
  <c r="I9" s="1"/>
  <c r="G11"/>
  <c r="I11" s="1"/>
  <c r="G13"/>
  <c r="I13" s="1"/>
  <c r="G15"/>
  <c r="I15" s="1"/>
  <c r="G17"/>
  <c r="I17" s="1"/>
  <c r="G20"/>
  <c r="I20" s="1"/>
  <c r="G22"/>
  <c r="I22" s="1"/>
  <c r="G4"/>
  <c r="F25"/>
  <c r="G25" l="1"/>
  <c r="I4"/>
</calcChain>
</file>

<file path=xl/sharedStrings.xml><?xml version="1.0" encoding="utf-8"?>
<sst xmlns="http://schemas.openxmlformats.org/spreadsheetml/2006/main" count="27" uniqueCount="27">
  <si>
    <t>L</t>
  </si>
  <si>
    <t>E</t>
  </si>
  <si>
    <t>K</t>
  </si>
  <si>
    <t>V</t>
  </si>
  <si>
    <t>I</t>
  </si>
  <si>
    <t>G</t>
  </si>
  <si>
    <t>A</t>
  </si>
  <si>
    <t>F</t>
  </si>
  <si>
    <t>R</t>
  </si>
  <si>
    <t>S</t>
  </si>
  <si>
    <t>D</t>
  </si>
  <si>
    <t>T</t>
  </si>
  <si>
    <t>Y</t>
  </si>
  <si>
    <t>P</t>
  </si>
  <si>
    <t>N</t>
  </si>
  <si>
    <t>Q</t>
  </si>
  <si>
    <t>M</t>
  </si>
  <si>
    <t>H</t>
  </si>
  <si>
    <t>W</t>
  </si>
  <si>
    <t>C</t>
  </si>
  <si>
    <t>U</t>
  </si>
  <si>
    <t>Аминокислоты</t>
  </si>
  <si>
    <t>Aquifex aeolicus</t>
  </si>
  <si>
    <t xml:space="preserve">Escherichia coli </t>
  </si>
  <si>
    <t>Разность в %</t>
  </si>
  <si>
    <t xml:space="preserve"> Частота у A. aeolicus, %</t>
  </si>
  <si>
    <t>Частота y E. coli, %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</si>
</sst>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B3" sqref="B3:B23"/>
    </sheetView>
  </sheetViews>
  <sheetFormatPr defaultRowHeight="15"/>
  <cols>
    <col min="2" max="2" width="15" customWidth="1"/>
    <col min="3" max="3" width="15.5703125" customWidth="1"/>
    <col min="4" max="4" width="14.5703125" customWidth="1"/>
    <col min="5" max="5" width="5.140625" customWidth="1"/>
    <col min="6" max="6" width="21.85546875" customWidth="1"/>
    <col min="7" max="7" width="21" customWidth="1"/>
    <col min="8" max="8" width="5.5703125" customWidth="1"/>
    <col min="9" max="9" width="12.7109375" customWidth="1"/>
    <col min="11" max="11" width="12.5703125" customWidth="1"/>
    <col min="12" max="12" width="23.85546875" customWidth="1"/>
    <col min="13" max="13" width="12" customWidth="1"/>
    <col min="14" max="14" width="24.85546875" customWidth="1"/>
  </cols>
  <sheetData>
    <row r="2" spans="2:14">
      <c r="B2" s="1" t="s">
        <v>21</v>
      </c>
      <c r="C2" s="1" t="s">
        <v>22</v>
      </c>
      <c r="D2" s="1" t="s">
        <v>23</v>
      </c>
      <c r="E2" s="1"/>
      <c r="F2" s="3" t="s">
        <v>25</v>
      </c>
      <c r="G2" s="3" t="s">
        <v>26</v>
      </c>
      <c r="H2" s="3"/>
      <c r="I2" s="3" t="s">
        <v>24</v>
      </c>
    </row>
    <row r="3" spans="2:14">
      <c r="B3" s="1" t="s">
        <v>0</v>
      </c>
      <c r="C3" s="1">
        <v>51733</v>
      </c>
      <c r="D3" s="1">
        <v>144730</v>
      </c>
      <c r="E3" s="1"/>
      <c r="F3" s="2">
        <f>(C3/SUM(C3:C23))*100</f>
        <v>10.579648497093986</v>
      </c>
      <c r="G3" s="2">
        <f>(D3/D25)*100</f>
        <v>10.672626957287369</v>
      </c>
      <c r="H3" s="2"/>
      <c r="I3" s="2">
        <f>F3-G3</f>
        <v>-9.2978460193382517E-2</v>
      </c>
      <c r="K3" t="str">
        <f>TEXT(F3,"0,000")</f>
        <v>10,580</v>
      </c>
      <c r="L3" t="str">
        <f>CONCATENATE("&lt;TR&gt;&lt;TD&gt;",K3,"&lt;/TD&gt;")</f>
        <v>&lt;TR&gt;&lt;TD&gt;10,580&lt;/TD&gt;</v>
      </c>
      <c r="M3" t="str">
        <f>TEXT(G3,"0,000")</f>
        <v>10,673</v>
      </c>
      <c r="N3" t="str">
        <f>CONCATENATE("&lt;TR&gt;&lt;TD&gt;",M3,"&lt;/TD&gt;")</f>
        <v>&lt;TR&gt;&lt;TD&gt;10,673&lt;/TD&gt;</v>
      </c>
    </row>
    <row r="4" spans="2:14">
      <c r="B4" s="1" t="s">
        <v>1</v>
      </c>
      <c r="C4" s="1">
        <v>47172</v>
      </c>
      <c r="D4" s="1">
        <v>78149</v>
      </c>
      <c r="E4" s="1"/>
      <c r="F4" s="2">
        <f>(C4/SUM(C3:C23))*100</f>
        <v>9.6469019562932274</v>
      </c>
      <c r="G4" s="2">
        <f>(D4/D25)*100</f>
        <v>5.7628351004287337</v>
      </c>
      <c r="H4" s="2"/>
      <c r="I4" s="2">
        <f>F4-G4</f>
        <v>3.8840668558644937</v>
      </c>
      <c r="K4" t="str">
        <f>TEXT(F4,"0,000")</f>
        <v>9,647</v>
      </c>
      <c r="L4" t="str">
        <f t="shared" ref="L4:L21" si="0">CONCATENATE("&lt;TR&gt;&lt;TD&gt;",K4,"&lt;/TD&gt;")</f>
        <v>&lt;TR&gt;&lt;TD&gt;9,647&lt;/TD&gt;</v>
      </c>
      <c r="M4" t="str">
        <f>TEXT(G4,"0,000")</f>
        <v>5,763</v>
      </c>
      <c r="N4" t="str">
        <f t="shared" ref="N4:N23" si="1">CONCATENATE("&lt;TR&gt;&lt;TD&gt;",M4,"&lt;/TD&gt;")</f>
        <v>&lt;TR&gt;&lt;TD&gt;5,763&lt;/TD&gt;</v>
      </c>
    </row>
    <row r="5" spans="2:14">
      <c r="B5" s="1" t="s">
        <v>2</v>
      </c>
      <c r="C5" s="1">
        <v>46167</v>
      </c>
      <c r="D5" s="1">
        <v>59750</v>
      </c>
      <c r="E5" s="1"/>
      <c r="F5" s="2">
        <f>(C5/SUM(C3:C23))*100</f>
        <v>9.4413745996817902</v>
      </c>
      <c r="G5" s="2">
        <f>(D5/D25)*100</f>
        <v>4.4060627423334511</v>
      </c>
      <c r="H5" s="2"/>
      <c r="I5" s="2">
        <f>F5-G5</f>
        <v>5.0353118573483391</v>
      </c>
      <c r="K5" t="str">
        <f t="shared" ref="K4:K23" si="2">TEXT(F5,"0,000")</f>
        <v>9,441</v>
      </c>
      <c r="L5" t="str">
        <f t="shared" si="0"/>
        <v>&lt;TR&gt;&lt;TD&gt;9,441&lt;/TD&gt;</v>
      </c>
      <c r="M5" t="str">
        <f t="shared" ref="M4:M22" si="3">TEXT(G5,"0,000")</f>
        <v>4,406</v>
      </c>
      <c r="N5" t="str">
        <f t="shared" si="1"/>
        <v>&lt;TR&gt;&lt;TD&gt;4,406&lt;/TD&gt;</v>
      </c>
    </row>
    <row r="6" spans="2:14">
      <c r="B6" s="1" t="s">
        <v>3</v>
      </c>
      <c r="C6" s="1">
        <v>38691</v>
      </c>
      <c r="D6" s="1">
        <v>95922</v>
      </c>
      <c r="E6" s="1"/>
      <c r="F6" s="2">
        <f>(C6/SUM(C3:C23)*100)</f>
        <v>7.9124964722916395</v>
      </c>
      <c r="G6" s="2">
        <f>(D6/D25)*100</f>
        <v>7.0734451944788166</v>
      </c>
      <c r="H6" s="2"/>
      <c r="I6" s="2">
        <f>F6-G6</f>
        <v>0.83905127781282296</v>
      </c>
      <c r="K6" t="str">
        <f t="shared" si="2"/>
        <v>7,912</v>
      </c>
      <c r="L6" t="str">
        <f t="shared" si="0"/>
        <v>&lt;TR&gt;&lt;TD&gt;7,912&lt;/TD&gt;</v>
      </c>
      <c r="M6" t="str">
        <f t="shared" si="3"/>
        <v>7,073</v>
      </c>
      <c r="N6" t="str">
        <f t="shared" si="1"/>
        <v>&lt;TR&gt;&lt;TD&gt;7,073&lt;/TD&gt;</v>
      </c>
    </row>
    <row r="7" spans="2:14">
      <c r="B7" s="1" t="s">
        <v>4</v>
      </c>
      <c r="C7" s="1">
        <v>35834</v>
      </c>
      <c r="D7" s="1">
        <v>81505</v>
      </c>
      <c r="E7" s="1"/>
      <c r="F7" s="2">
        <f>(C7/SUM(C3:C23))*100</f>
        <v>7.3282261659843027</v>
      </c>
      <c r="G7" s="2">
        <f>(D7/D25)*100</f>
        <v>6.0103120303579569</v>
      </c>
      <c r="H7" s="2"/>
      <c r="I7" s="2">
        <f>F7-G7</f>
        <v>1.3179141356263457</v>
      </c>
      <c r="K7" t="str">
        <f t="shared" si="2"/>
        <v>7,328</v>
      </c>
      <c r="L7" t="str">
        <f t="shared" si="0"/>
        <v>&lt;TR&gt;&lt;TD&gt;7,328&lt;/TD&gt;</v>
      </c>
      <c r="M7" t="str">
        <f t="shared" si="3"/>
        <v>6,010</v>
      </c>
      <c r="N7" t="str">
        <f t="shared" si="1"/>
        <v>&lt;TR&gt;&lt;TD&gt;6,010&lt;/TD&gt;</v>
      </c>
    </row>
    <row r="8" spans="2:14">
      <c r="B8" s="1" t="s">
        <v>5</v>
      </c>
      <c r="C8" s="1">
        <v>32908</v>
      </c>
      <c r="D8" s="1">
        <v>100006</v>
      </c>
      <c r="E8" s="1"/>
      <c r="F8" s="2">
        <f>(C8/SUM(C3:C23))*100</f>
        <v>6.7298450262379701</v>
      </c>
      <c r="G8" s="2">
        <f>(D8/D25)*100</f>
        <v>7.3746060353104452</v>
      </c>
      <c r="H8" s="2"/>
      <c r="I8" s="2">
        <f>F8-G8</f>
        <v>-0.64476100907247513</v>
      </c>
      <c r="K8" t="str">
        <f t="shared" si="2"/>
        <v>6,730</v>
      </c>
      <c r="L8" t="str">
        <f t="shared" si="0"/>
        <v>&lt;TR&gt;&lt;TD&gt;6,730&lt;/TD&gt;</v>
      </c>
      <c r="M8" t="str">
        <f t="shared" si="3"/>
        <v>7,375</v>
      </c>
      <c r="N8" t="str">
        <f t="shared" si="1"/>
        <v>&lt;TR&gt;&lt;TD&gt;7,375&lt;/TD&gt;</v>
      </c>
    </row>
    <row r="9" spans="2:14">
      <c r="B9" s="1" t="s">
        <v>6</v>
      </c>
      <c r="C9" s="1">
        <v>28733</v>
      </c>
      <c r="D9" s="1">
        <v>129037</v>
      </c>
      <c r="E9" s="1"/>
      <c r="F9" s="2">
        <f>(C9/SUM(C3:C23))*100</f>
        <v>5.8760373507625987</v>
      </c>
      <c r="G9" s="2">
        <f>(D9/D25)*100</f>
        <v>9.5153994658155892</v>
      </c>
      <c r="H9" s="2"/>
      <c r="I9" s="2">
        <f>F9-G9</f>
        <v>-3.6393621150529905</v>
      </c>
      <c r="K9" t="str">
        <f t="shared" si="2"/>
        <v>5,876</v>
      </c>
      <c r="L9" t="str">
        <f t="shared" si="0"/>
        <v>&lt;TR&gt;&lt;TD&gt;5,876&lt;/TD&gt;</v>
      </c>
      <c r="M9" t="str">
        <f t="shared" si="3"/>
        <v>9,515</v>
      </c>
      <c r="N9" t="str">
        <f t="shared" si="1"/>
        <v>&lt;TR&gt;&lt;TD&gt;9,515&lt;/TD&gt;</v>
      </c>
    </row>
    <row r="10" spans="2:14">
      <c r="B10" s="1" t="s">
        <v>7</v>
      </c>
      <c r="C10" s="1">
        <v>25201</v>
      </c>
      <c r="D10" s="1">
        <v>52758</v>
      </c>
      <c r="E10" s="1"/>
      <c r="F10" s="2">
        <f>(C10/SUM(C3:C23))*100</f>
        <v>5.1537262825520571</v>
      </c>
      <c r="G10" s="2">
        <f>(D10/D25)*100</f>
        <v>3.8904612244356187</v>
      </c>
      <c r="H10" s="2"/>
      <c r="I10" s="2">
        <f>F10-G10</f>
        <v>1.2632650581164384</v>
      </c>
      <c r="K10" t="str">
        <f t="shared" si="2"/>
        <v>5,154</v>
      </c>
      <c r="L10" t="str">
        <f t="shared" si="0"/>
        <v>&lt;TR&gt;&lt;TD&gt;5,154&lt;/TD&gt;</v>
      </c>
      <c r="M10" t="str">
        <f t="shared" si="3"/>
        <v>3,890</v>
      </c>
      <c r="N10" t="str">
        <f t="shared" si="1"/>
        <v>&lt;TR&gt;&lt;TD&gt;3,890&lt;/TD&gt;</v>
      </c>
    </row>
    <row r="11" spans="2:14">
      <c r="B11" s="1" t="s">
        <v>8</v>
      </c>
      <c r="C11" s="1">
        <v>24043</v>
      </c>
      <c r="D11" s="1">
        <v>74734</v>
      </c>
      <c r="E11" s="1"/>
      <c r="F11" s="2">
        <f>(C11/SUM(C3:C23))*100</f>
        <v>4.9169096865758943</v>
      </c>
      <c r="G11" s="2">
        <f>(D11/D25)*100</f>
        <v>5.5110074139840686</v>
      </c>
      <c r="H11" s="2"/>
      <c r="I11" s="2">
        <f>F11-G11</f>
        <v>-0.59409772740817424</v>
      </c>
      <c r="K11" t="str">
        <f t="shared" si="2"/>
        <v>4,917</v>
      </c>
      <c r="L11" t="str">
        <f t="shared" si="0"/>
        <v>&lt;TR&gt;&lt;TD&gt;4,917&lt;/TD&gt;</v>
      </c>
      <c r="M11" t="str">
        <f t="shared" si="3"/>
        <v>5,511</v>
      </c>
      <c r="N11" t="str">
        <f t="shared" si="1"/>
        <v>&lt;TR&gt;&lt;TD&gt;5,511&lt;/TD&gt;</v>
      </c>
    </row>
    <row r="12" spans="2:14">
      <c r="B12" s="1" t="s">
        <v>9</v>
      </c>
      <c r="C12" s="1">
        <v>23507</v>
      </c>
      <c r="D12" s="1">
        <v>78684</v>
      </c>
      <c r="E12" s="1"/>
      <c r="F12" s="2">
        <f>(C12/SUM(C3:C23))*100</f>
        <v>4.8072950963831271</v>
      </c>
      <c r="G12" s="2">
        <f>(D12/D25)*100</f>
        <v>5.8022868756111334</v>
      </c>
      <c r="H12" s="2"/>
      <c r="I12" s="2">
        <f>F12-G12</f>
        <v>-0.9949917792280063</v>
      </c>
      <c r="K12" t="str">
        <f t="shared" si="2"/>
        <v>4,807</v>
      </c>
      <c r="L12" t="str">
        <f t="shared" si="0"/>
        <v>&lt;TR&gt;&lt;TD&gt;4,807&lt;/TD&gt;</v>
      </c>
      <c r="M12" t="str">
        <f t="shared" si="3"/>
        <v>5,802</v>
      </c>
      <c r="N12" t="str">
        <f t="shared" si="1"/>
        <v>&lt;TR&gt;&lt;TD&gt;5,802&lt;/TD&gt;</v>
      </c>
    </row>
    <row r="13" spans="2:14">
      <c r="B13" s="1" t="s">
        <v>10</v>
      </c>
      <c r="C13" s="1">
        <v>21122</v>
      </c>
      <c r="D13" s="1">
        <v>69852</v>
      </c>
      <c r="E13" s="1"/>
      <c r="F13" s="2">
        <f>(C13/SUM(C3:C23))*100</f>
        <v>4.3195510709918077</v>
      </c>
      <c r="G13" s="2">
        <f>(D13/D25)*100</f>
        <v>5.1510007477401878</v>
      </c>
      <c r="H13" s="2"/>
      <c r="I13" s="2">
        <f>F13-G13</f>
        <v>-0.83144967674838011</v>
      </c>
      <c r="K13" t="str">
        <f t="shared" si="2"/>
        <v>4,320</v>
      </c>
      <c r="L13" t="str">
        <f t="shared" si="0"/>
        <v>&lt;TR&gt;&lt;TD&gt;4,320&lt;/TD&gt;</v>
      </c>
      <c r="M13" t="str">
        <f t="shared" si="3"/>
        <v>5,151</v>
      </c>
      <c r="N13" t="str">
        <f t="shared" si="1"/>
        <v>&lt;TR&gt;&lt;TD&gt;5,151&lt;/TD&gt;</v>
      </c>
    </row>
    <row r="14" spans="2:14">
      <c r="B14" s="1" t="s">
        <v>11</v>
      </c>
      <c r="C14" s="1">
        <v>20601</v>
      </c>
      <c r="D14" s="1">
        <v>73216</v>
      </c>
      <c r="E14" s="1"/>
      <c r="F14" s="2">
        <f>(C14/SUM(C3:C23))*100</f>
        <v>4.2130040532857791</v>
      </c>
      <c r="G14" s="2">
        <f>(D14/D25)*100</f>
        <v>5.3990676107562505</v>
      </c>
      <c r="H14" s="2"/>
      <c r="I14" s="2">
        <f>F14-G14</f>
        <v>-1.1860635574704714</v>
      </c>
      <c r="K14" t="str">
        <f t="shared" si="2"/>
        <v>4,213</v>
      </c>
      <c r="L14" t="str">
        <f t="shared" si="0"/>
        <v>&lt;TR&gt;&lt;TD&gt;4,213&lt;/TD&gt;</v>
      </c>
      <c r="M14" t="str">
        <f t="shared" si="3"/>
        <v>5,399</v>
      </c>
      <c r="N14" t="str">
        <f t="shared" si="1"/>
        <v>&lt;TR&gt;&lt;TD&gt;5,399&lt;/TD&gt;</v>
      </c>
    </row>
    <row r="15" spans="2:14">
      <c r="B15" s="1" t="s">
        <v>12</v>
      </c>
      <c r="C15" s="1">
        <v>20266</v>
      </c>
      <c r="D15" s="1">
        <v>38585</v>
      </c>
      <c r="E15" s="1"/>
      <c r="F15" s="2">
        <f>(C15/SUM(C3:C23))*100</f>
        <v>4.1444949344152997</v>
      </c>
      <c r="G15" s="2">
        <f>(D15/D25)*100</f>
        <v>2.8453210194633671</v>
      </c>
      <c r="H15" s="2"/>
      <c r="I15" s="2">
        <f>F15-G15</f>
        <v>1.2991739149519326</v>
      </c>
      <c r="K15" t="str">
        <f t="shared" si="2"/>
        <v>4,144</v>
      </c>
      <c r="L15" t="str">
        <f t="shared" si="0"/>
        <v>&lt;TR&gt;&lt;TD&gt;4,144&lt;/TD&gt;</v>
      </c>
      <c r="M15" t="str">
        <f t="shared" si="3"/>
        <v>2,845</v>
      </c>
      <c r="N15" t="str">
        <f t="shared" si="1"/>
        <v>&lt;TR&gt;&lt;TD&gt;2,845&lt;/TD&gt;</v>
      </c>
    </row>
    <row r="16" spans="2:14">
      <c r="B16" s="1" t="s">
        <v>13</v>
      </c>
      <c r="C16" s="1">
        <v>19864</v>
      </c>
      <c r="D16" s="1">
        <v>60012</v>
      </c>
      <c r="E16" s="1"/>
      <c r="F16" s="2">
        <f>(C16/SUM(C3:C23))*100</f>
        <v>4.0622839917707259</v>
      </c>
      <c r="G16" s="2">
        <f>(D16/D25)*100</f>
        <v>4.4253830509274481</v>
      </c>
      <c r="H16" s="2"/>
      <c r="I16" s="2">
        <f>F16-G16</f>
        <v>-0.36309905915672225</v>
      </c>
      <c r="K16" t="str">
        <f t="shared" si="2"/>
        <v>4,062</v>
      </c>
      <c r="L16" t="str">
        <f t="shared" si="0"/>
        <v>&lt;TR&gt;&lt;TD&gt;4,062&lt;/TD&gt;</v>
      </c>
      <c r="M16" t="str">
        <f t="shared" si="3"/>
        <v>4,425</v>
      </c>
      <c r="N16" t="str">
        <f t="shared" si="1"/>
        <v>&lt;TR&gt;&lt;TD&gt;4,425&lt;/TD&gt;</v>
      </c>
    </row>
    <row r="17" spans="2:14">
      <c r="B17" s="1" t="s">
        <v>14</v>
      </c>
      <c r="C17" s="1">
        <v>17672</v>
      </c>
      <c r="D17" s="1">
        <v>53503</v>
      </c>
      <c r="E17" s="1"/>
      <c r="F17" s="2">
        <f>(C17/SUM(C3:C23))*100</f>
        <v>3.6140093990420992</v>
      </c>
      <c r="G17" s="2">
        <f>(D17/D25)*100</f>
        <v>3.9453987431475586</v>
      </c>
      <c r="H17" s="2"/>
      <c r="I17" s="2">
        <f>F17-G17</f>
        <v>-0.33138934410545939</v>
      </c>
      <c r="K17" t="str">
        <f t="shared" si="2"/>
        <v>3,614</v>
      </c>
      <c r="L17" t="str">
        <f t="shared" si="0"/>
        <v>&lt;TR&gt;&lt;TD&gt;3,614&lt;/TD&gt;</v>
      </c>
      <c r="M17" t="str">
        <f t="shared" si="3"/>
        <v>3,945</v>
      </c>
      <c r="N17" t="str">
        <f t="shared" si="1"/>
        <v>&lt;TR&gt;&lt;TD&gt;3,945&lt;/TD&gt;</v>
      </c>
    </row>
    <row r="18" spans="2:14">
      <c r="B18" s="1" t="s">
        <v>15</v>
      </c>
      <c r="C18" s="1">
        <v>10018</v>
      </c>
      <c r="D18" s="1">
        <v>60212</v>
      </c>
      <c r="E18" s="1"/>
      <c r="F18" s="2">
        <f>(C18/SUM(C3:C23))*100</f>
        <v>2.0487294114759931</v>
      </c>
      <c r="G18" s="2">
        <f>(D18/D25)*100</f>
        <v>4.4401313780984397</v>
      </c>
      <c r="H18" s="2"/>
      <c r="I18" s="2">
        <f>F18-G18</f>
        <v>-2.3914019666224466</v>
      </c>
      <c r="K18" t="str">
        <f t="shared" si="2"/>
        <v>2,049</v>
      </c>
      <c r="L18" t="str">
        <f t="shared" si="0"/>
        <v>&lt;TR&gt;&lt;TD&gt;2,049&lt;/TD&gt;</v>
      </c>
      <c r="M18" t="str">
        <f t="shared" si="3"/>
        <v>4,440</v>
      </c>
      <c r="N18" t="str">
        <f t="shared" si="1"/>
        <v>&lt;TR&gt;&lt;TD&gt;4,440&lt;/TD&gt;</v>
      </c>
    </row>
    <row r="19" spans="2:14">
      <c r="B19" s="1" t="s">
        <v>16</v>
      </c>
      <c r="C19" s="1">
        <v>9430</v>
      </c>
      <c r="D19" s="1">
        <v>38232</v>
      </c>
      <c r="E19" s="1"/>
      <c r="F19" s="2">
        <f>(C19/SUM(C3:C23))*100</f>
        <v>1.9284805699958691</v>
      </c>
      <c r="G19" s="2">
        <f>(D19/D25)*100</f>
        <v>2.8192902220065692</v>
      </c>
      <c r="H19" s="2"/>
      <c r="I19" s="2">
        <f>F19-G19</f>
        <v>-0.89080965201070006</v>
      </c>
      <c r="K19" t="str">
        <f t="shared" si="2"/>
        <v>1,928</v>
      </c>
      <c r="L19" t="str">
        <f t="shared" si="0"/>
        <v>&lt;TR&gt;&lt;TD&gt;1,928&lt;/TD&gt;</v>
      </c>
      <c r="M19" t="str">
        <f t="shared" si="3"/>
        <v>2,819</v>
      </c>
      <c r="N19" t="str">
        <f t="shared" si="1"/>
        <v>&lt;TR&gt;&lt;TD&gt;2,819&lt;/TD&gt;</v>
      </c>
    </row>
    <row r="20" spans="2:14">
      <c r="B20" s="1" t="s">
        <v>17</v>
      </c>
      <c r="C20" s="1">
        <v>7560</v>
      </c>
      <c r="D20" s="1">
        <v>30734</v>
      </c>
      <c r="E20" s="1"/>
      <c r="F20" s="2">
        <f>(C20/SUM(C3:C23))*100</f>
        <v>1.5460565333158822</v>
      </c>
      <c r="G20" s="2">
        <f>(D20/D25)*100</f>
        <v>2.2663754363661299</v>
      </c>
      <c r="H20" s="2"/>
      <c r="I20" s="2">
        <f>F20-G20</f>
        <v>-0.72031890305024771</v>
      </c>
      <c r="K20" t="str">
        <f t="shared" si="2"/>
        <v>1,546</v>
      </c>
      <c r="L20" t="str">
        <f t="shared" si="0"/>
        <v>&lt;TR&gt;&lt;TD&gt;1,546&lt;/TD&gt;</v>
      </c>
      <c r="M20" t="str">
        <f t="shared" si="3"/>
        <v>2,266</v>
      </c>
      <c r="N20" t="str">
        <f t="shared" si="1"/>
        <v>&lt;TR&gt;&lt;TD&gt;2,266&lt;/TD&gt;</v>
      </c>
    </row>
    <row r="21" spans="2:14">
      <c r="B21" s="1" t="s">
        <v>18</v>
      </c>
      <c r="C21" s="1">
        <v>4586</v>
      </c>
      <c r="D21" s="1">
        <v>20764</v>
      </c>
      <c r="E21" s="1"/>
      <c r="F21" s="2">
        <f>(C21/SUM(C3:C23))*100</f>
        <v>0.93785916161198879</v>
      </c>
      <c r="G21" s="2">
        <f>(D21/D25)*100</f>
        <v>1.5311713268922471</v>
      </c>
      <c r="H21" s="2"/>
      <c r="I21" s="2">
        <f>F21-G21</f>
        <v>-0.59331216528025832</v>
      </c>
      <c r="K21" t="str">
        <f t="shared" si="2"/>
        <v>0,938</v>
      </c>
      <c r="L21" t="str">
        <f t="shared" si="0"/>
        <v>&lt;TR&gt;&lt;TD&gt;0,938&lt;/TD&gt;</v>
      </c>
      <c r="M21" t="str">
        <f t="shared" si="3"/>
        <v>1,531</v>
      </c>
      <c r="N21" t="str">
        <f t="shared" si="1"/>
        <v>&lt;TR&gt;&lt;TD&gt;1,531&lt;/TD&gt;</v>
      </c>
    </row>
    <row r="22" spans="2:14">
      <c r="B22" s="1" t="s">
        <v>19</v>
      </c>
      <c r="C22" s="1">
        <v>3876</v>
      </c>
      <c r="D22" s="1">
        <v>15698</v>
      </c>
      <c r="E22" s="1"/>
      <c r="F22" s="2">
        <f>(C22/SUM(C3:C23))*100</f>
        <v>0.79266073057306341</v>
      </c>
      <c r="G22" s="2">
        <f>(D22/D25)*100</f>
        <v>1.1575961996510544</v>
      </c>
      <c r="H22" s="2"/>
      <c r="I22" s="2">
        <f>F22-G22</f>
        <v>-0.36493546907799101</v>
      </c>
      <c r="K22" t="str">
        <f t="shared" si="2"/>
        <v>0,793</v>
      </c>
      <c r="L22" t="str">
        <f>CONCATENATE("&lt;TR&gt;&lt;TD&gt;",K22,"&lt;/TD&gt;")</f>
        <v>&lt;TR&gt;&lt;TD&gt;0,793&lt;/TD&gt;</v>
      </c>
      <c r="M22" t="str">
        <f t="shared" si="3"/>
        <v>1,158</v>
      </c>
      <c r="N22" t="str">
        <f t="shared" si="1"/>
        <v>&lt;TR&gt;&lt;TD&gt;1,158&lt;/TD&gt;</v>
      </c>
    </row>
    <row r="23" spans="2:14">
      <c r="B23" s="1" t="s">
        <v>20</v>
      </c>
      <c r="C23" s="1">
        <v>2</v>
      </c>
      <c r="D23" s="1">
        <v>3</v>
      </c>
      <c r="E23" s="1"/>
      <c r="F23" s="3">
        <f>(C23/SUM(C3:C23))*100</f>
        <v>4.0900966489838158E-4</v>
      </c>
      <c r="G23" s="3">
        <f>(D23/D25)*100</f>
        <v>2.2122490756485948E-4</v>
      </c>
      <c r="H23" s="3"/>
      <c r="I23" s="3">
        <f>F23-G23</f>
        <v>1.877847573335221E-4</v>
      </c>
      <c r="K23" t="str">
        <f>TEXT(F23,"0,00000000")</f>
        <v>0,00040901</v>
      </c>
      <c r="L23" t="str">
        <f>CONCATENATE("&lt;TR&gt;&lt;TD&gt;",K23,"&lt;/TD&gt;")</f>
        <v>&lt;TR&gt;&lt;TD&gt;0,00040901&lt;/TD&gt;</v>
      </c>
      <c r="M23" t="str">
        <f>TEXT(G23,"0,00000000")</f>
        <v>0,00022122</v>
      </c>
      <c r="N23" t="str">
        <f>CONCATENATE("&lt;TR&gt;&lt;TD&gt;",M23,"&lt;/TD&gt;")</f>
        <v>&lt;TR&gt;&lt;TD&gt;0,00022122&lt;/TD&gt;</v>
      </c>
    </row>
    <row r="24" spans="2:14">
      <c r="B24" s="1"/>
      <c r="C24" s="1"/>
      <c r="D24" s="1"/>
      <c r="E24" s="1"/>
      <c r="F24" s="1"/>
      <c r="G24" s="1"/>
      <c r="H24" s="1"/>
      <c r="I24" s="1"/>
    </row>
    <row r="25" spans="2:14">
      <c r="B25" s="1"/>
      <c r="C25" s="1">
        <f>SUM(C3:C23)</f>
        <v>488986</v>
      </c>
      <c r="D25" s="1">
        <f>SUM(D3:D23)</f>
        <v>1356086</v>
      </c>
      <c r="E25" s="1"/>
      <c r="F25" s="1">
        <f>SUM(F3:F23)</f>
        <v>99.999999999999986</v>
      </c>
      <c r="G25" s="1">
        <f>SUM(G3:G23)</f>
        <v>100.00000000000001</v>
      </c>
      <c r="H25" s="1"/>
      <c r="I25" s="1"/>
    </row>
  </sheetData>
  <sortState ref="B3:I23">
    <sortCondition descending="1" ref="I3"/>
  </sortState>
  <pageMargins left="0.7" right="0.7" top="0.75" bottom="0.75" header="0.3" footer="0.3"/>
  <pageSetup paperSiz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evgevg</cp:lastModifiedBy>
  <dcterms:created xsi:type="dcterms:W3CDTF">2016-05-24T13:25:31Z</dcterms:created>
  <dcterms:modified xsi:type="dcterms:W3CDTF">2016-05-24T14:11:06Z</dcterms:modified>
</cp:coreProperties>
</file>