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1075" windowHeight="87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7" i="1" l="1"/>
  <c r="B27" i="1"/>
  <c r="C27" i="1" l="1"/>
  <c r="D27" i="1"/>
  <c r="E27" i="1"/>
  <c r="F27" i="1"/>
  <c r="G27" i="1"/>
  <c r="H27" i="1"/>
  <c r="I27" i="1"/>
  <c r="J27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C16" i="1"/>
  <c r="D16" i="1"/>
  <c r="E16" i="1"/>
  <c r="F16" i="1"/>
  <c r="G16" i="1"/>
  <c r="H16" i="1"/>
  <c r="I16" i="1"/>
  <c r="J16" i="1"/>
  <c r="B16" i="1"/>
  <c r="C26" i="1" l="1"/>
  <c r="D26" i="1"/>
  <c r="G26" i="1"/>
  <c r="H26" i="1"/>
  <c r="C23" i="1"/>
  <c r="B23" i="1"/>
  <c r="J23" i="1"/>
  <c r="P4" i="1"/>
  <c r="P2" i="1"/>
  <c r="B10" i="1"/>
  <c r="B24" i="1" s="1"/>
  <c r="C10" i="1"/>
  <c r="C24" i="1" s="1"/>
  <c r="D10" i="1"/>
  <c r="D24" i="1" s="1"/>
  <c r="E10" i="1"/>
  <c r="E24" i="1" s="1"/>
  <c r="F10" i="1"/>
  <c r="F24" i="1" s="1"/>
  <c r="G10" i="1"/>
  <c r="G24" i="1" s="1"/>
  <c r="H10" i="1"/>
  <c r="H24" i="1" s="1"/>
  <c r="I10" i="1"/>
  <c r="I24" i="1" s="1"/>
  <c r="J10" i="1"/>
  <c r="J24" i="1" s="1"/>
  <c r="B11" i="1"/>
  <c r="B25" i="1" s="1"/>
  <c r="C11" i="1"/>
  <c r="C25" i="1" s="1"/>
  <c r="D11" i="1"/>
  <c r="D25" i="1" s="1"/>
  <c r="E11" i="1"/>
  <c r="E25" i="1" s="1"/>
  <c r="F11" i="1"/>
  <c r="F25" i="1" s="1"/>
  <c r="G11" i="1"/>
  <c r="G25" i="1" s="1"/>
  <c r="H11" i="1"/>
  <c r="H25" i="1" s="1"/>
  <c r="I11" i="1"/>
  <c r="I25" i="1" s="1"/>
  <c r="J11" i="1"/>
  <c r="J25" i="1" s="1"/>
  <c r="B12" i="1"/>
  <c r="B26" i="1" s="1"/>
  <c r="C12" i="1"/>
  <c r="D12" i="1"/>
  <c r="E12" i="1"/>
  <c r="E26" i="1" s="1"/>
  <c r="F12" i="1"/>
  <c r="F26" i="1" s="1"/>
  <c r="G12" i="1"/>
  <c r="H12" i="1"/>
  <c r="I12" i="1"/>
  <c r="I26" i="1" s="1"/>
  <c r="J12" i="1"/>
  <c r="J26" i="1" s="1"/>
  <c r="C9" i="1"/>
  <c r="D9" i="1"/>
  <c r="D23" i="1" s="1"/>
  <c r="E9" i="1"/>
  <c r="E23" i="1" s="1"/>
  <c r="F9" i="1"/>
  <c r="F23" i="1" s="1"/>
  <c r="G9" i="1"/>
  <c r="G23" i="1" s="1"/>
  <c r="H9" i="1"/>
  <c r="H23" i="1" s="1"/>
  <c r="I9" i="1"/>
  <c r="I23" i="1" s="1"/>
  <c r="J9" i="1"/>
  <c r="B9" i="1"/>
  <c r="P5" i="1"/>
  <c r="P3" i="1"/>
</calcChain>
</file>

<file path=xl/sharedStrings.xml><?xml version="1.0" encoding="utf-8"?>
<sst xmlns="http://schemas.openxmlformats.org/spreadsheetml/2006/main" count="40" uniqueCount="22">
  <si>
    <t>G</t>
  </si>
  <si>
    <t>A</t>
  </si>
  <si>
    <t>C</t>
  </si>
  <si>
    <t>T</t>
  </si>
  <si>
    <t>catcatggc</t>
  </si>
  <si>
    <t>aaacatgaa</t>
  </si>
  <si>
    <t>aaagatgtc</t>
  </si>
  <si>
    <t>gaagatggc</t>
  </si>
  <si>
    <t>aaccatgaa</t>
  </si>
  <si>
    <t>gaagatgga</t>
  </si>
  <si>
    <t>aacaatgga</t>
  </si>
  <si>
    <t>catcatgtc</t>
  </si>
  <si>
    <t>gatgatggc</t>
  </si>
  <si>
    <t>caaaatgtc</t>
  </si>
  <si>
    <t>catcatgac</t>
  </si>
  <si>
    <t>tagaatggc</t>
  </si>
  <si>
    <t>Number</t>
  </si>
  <si>
    <t>gc</t>
  </si>
  <si>
    <t>freq</t>
  </si>
  <si>
    <t>pwm_no_pscnt</t>
  </si>
  <si>
    <t>IC</t>
  </si>
  <si>
    <t>IC in 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</si>
</sst>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O22" sqref="O22"/>
    </sheetView>
  </sheetViews>
  <sheetFormatPr defaultRowHeight="15" x14ac:dyDescent="0.25"/>
  <cols>
    <col min="1" max="1" width="14.5703125" bestFit="1" customWidth="1"/>
    <col min="2" max="2" width="9.140625" customWidth="1"/>
  </cols>
  <sheetData>
    <row r="1" spans="1:16" x14ac:dyDescent="0.25">
      <c r="A1" s="3" t="s">
        <v>16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M1" s="1" t="s">
        <v>4</v>
      </c>
      <c r="O1" t="s">
        <v>17</v>
      </c>
      <c r="P1">
        <v>0.38600000000000001</v>
      </c>
    </row>
    <row r="2" spans="1:16" x14ac:dyDescent="0.25">
      <c r="A2" s="5" t="s">
        <v>1</v>
      </c>
      <c r="B2" s="6">
        <v>5</v>
      </c>
      <c r="C2" s="6">
        <v>14</v>
      </c>
      <c r="D2" s="6">
        <v>6</v>
      </c>
      <c r="E2" s="6">
        <v>3</v>
      </c>
      <c r="F2" s="6">
        <v>14</v>
      </c>
      <c r="G2" s="6">
        <v>0</v>
      </c>
      <c r="H2" s="6">
        <v>0</v>
      </c>
      <c r="I2" s="6">
        <v>3</v>
      </c>
      <c r="J2" s="6">
        <v>4</v>
      </c>
      <c r="M2" s="1" t="s">
        <v>5</v>
      </c>
      <c r="O2" t="s">
        <v>1</v>
      </c>
      <c r="P2">
        <f>(1-P$1)/2</f>
        <v>0.307</v>
      </c>
    </row>
    <row r="3" spans="1:16" x14ac:dyDescent="0.25">
      <c r="A3" s="5" t="s">
        <v>2</v>
      </c>
      <c r="B3" s="6">
        <v>5</v>
      </c>
      <c r="C3" s="6">
        <v>0</v>
      </c>
      <c r="D3" s="6">
        <v>2</v>
      </c>
      <c r="E3" s="6">
        <v>6</v>
      </c>
      <c r="F3" s="6">
        <v>0</v>
      </c>
      <c r="G3" s="6">
        <v>0</v>
      </c>
      <c r="H3" s="6">
        <v>0</v>
      </c>
      <c r="I3" s="6">
        <v>0</v>
      </c>
      <c r="J3" s="6">
        <v>10</v>
      </c>
      <c r="M3" s="1" t="s">
        <v>6</v>
      </c>
      <c r="O3" t="s">
        <v>2</v>
      </c>
      <c r="P3">
        <f>P$1/2</f>
        <v>0.193</v>
      </c>
    </row>
    <row r="4" spans="1:16" x14ac:dyDescent="0.25">
      <c r="A4" s="5" t="s">
        <v>3</v>
      </c>
      <c r="B4" s="6">
        <v>1</v>
      </c>
      <c r="C4" s="6">
        <v>0</v>
      </c>
      <c r="D4" s="6">
        <v>5</v>
      </c>
      <c r="E4" s="6">
        <v>0</v>
      </c>
      <c r="F4" s="6">
        <v>0</v>
      </c>
      <c r="G4" s="6">
        <v>14</v>
      </c>
      <c r="H4" s="6">
        <v>0</v>
      </c>
      <c r="I4" s="6">
        <v>4</v>
      </c>
      <c r="J4" s="6">
        <v>0</v>
      </c>
      <c r="M4" s="1" t="s">
        <v>7</v>
      </c>
      <c r="O4" t="s">
        <v>3</v>
      </c>
      <c r="P4">
        <f>(1-P$1)/2</f>
        <v>0.307</v>
      </c>
    </row>
    <row r="5" spans="1:16" x14ac:dyDescent="0.25">
      <c r="A5" s="5" t="s">
        <v>0</v>
      </c>
      <c r="B5" s="6">
        <v>3</v>
      </c>
      <c r="C5" s="6">
        <v>0</v>
      </c>
      <c r="D5" s="6">
        <v>1</v>
      </c>
      <c r="E5" s="6">
        <v>5</v>
      </c>
      <c r="F5" s="6">
        <v>0</v>
      </c>
      <c r="G5" s="6">
        <v>0</v>
      </c>
      <c r="H5" s="6">
        <v>14</v>
      </c>
      <c r="I5" s="6">
        <v>7</v>
      </c>
      <c r="J5" s="6">
        <v>0</v>
      </c>
      <c r="M5" s="1" t="s">
        <v>6</v>
      </c>
      <c r="O5" t="s">
        <v>0</v>
      </c>
      <c r="P5">
        <f>P$1/2</f>
        <v>0.193</v>
      </c>
    </row>
    <row r="6" spans="1:16" x14ac:dyDescent="0.25">
      <c r="M6" s="1" t="s">
        <v>4</v>
      </c>
    </row>
    <row r="7" spans="1:16" x14ac:dyDescent="0.25">
      <c r="M7" s="1" t="s">
        <v>8</v>
      </c>
    </row>
    <row r="8" spans="1:16" x14ac:dyDescent="0.25">
      <c r="A8" s="3" t="s">
        <v>18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M8" s="1" t="s">
        <v>9</v>
      </c>
    </row>
    <row r="9" spans="1:16" x14ac:dyDescent="0.25">
      <c r="A9" s="5" t="s">
        <v>1</v>
      </c>
      <c r="B9" s="7">
        <f>B2/14</f>
        <v>0.35714285714285715</v>
      </c>
      <c r="C9" s="7">
        <f t="shared" ref="C9:J9" si="0">C2/14</f>
        <v>1</v>
      </c>
      <c r="D9" s="7">
        <f t="shared" si="0"/>
        <v>0.42857142857142855</v>
      </c>
      <c r="E9" s="7">
        <f t="shared" si="0"/>
        <v>0.21428571428571427</v>
      </c>
      <c r="F9" s="7">
        <f t="shared" si="0"/>
        <v>1</v>
      </c>
      <c r="G9" s="7">
        <f t="shared" si="0"/>
        <v>0</v>
      </c>
      <c r="H9" s="7">
        <f t="shared" si="0"/>
        <v>0</v>
      </c>
      <c r="I9" s="7">
        <f t="shared" si="0"/>
        <v>0.21428571428571427</v>
      </c>
      <c r="J9" s="7">
        <f t="shared" si="0"/>
        <v>0.2857142857142857</v>
      </c>
      <c r="M9" s="1" t="s">
        <v>10</v>
      </c>
    </row>
    <row r="10" spans="1:16" x14ac:dyDescent="0.25">
      <c r="A10" s="5" t="s">
        <v>2</v>
      </c>
      <c r="B10" s="7">
        <f t="shared" ref="B10:J10" si="1">B3/14</f>
        <v>0.35714285714285715</v>
      </c>
      <c r="C10" s="7">
        <f t="shared" si="1"/>
        <v>0</v>
      </c>
      <c r="D10" s="7">
        <f t="shared" si="1"/>
        <v>0.14285714285714285</v>
      </c>
      <c r="E10" s="7">
        <f t="shared" si="1"/>
        <v>0.42857142857142855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0.7142857142857143</v>
      </c>
      <c r="M10" s="1" t="s">
        <v>11</v>
      </c>
    </row>
    <row r="11" spans="1:16" x14ac:dyDescent="0.25">
      <c r="A11" s="5" t="s">
        <v>3</v>
      </c>
      <c r="B11" s="7">
        <f t="shared" ref="B11:J11" si="2">B4/14</f>
        <v>7.1428571428571425E-2</v>
      </c>
      <c r="C11" s="7">
        <f t="shared" si="2"/>
        <v>0</v>
      </c>
      <c r="D11" s="7">
        <f t="shared" si="2"/>
        <v>0.35714285714285715</v>
      </c>
      <c r="E11" s="7">
        <f t="shared" si="2"/>
        <v>0</v>
      </c>
      <c r="F11" s="7">
        <f t="shared" si="2"/>
        <v>0</v>
      </c>
      <c r="G11" s="7">
        <f t="shared" si="2"/>
        <v>1</v>
      </c>
      <c r="H11" s="7">
        <f t="shared" si="2"/>
        <v>0</v>
      </c>
      <c r="I11" s="7">
        <f t="shared" si="2"/>
        <v>0.2857142857142857</v>
      </c>
      <c r="J11" s="7">
        <f t="shared" si="2"/>
        <v>0</v>
      </c>
      <c r="M11" s="1" t="s">
        <v>12</v>
      </c>
    </row>
    <row r="12" spans="1:16" x14ac:dyDescent="0.25">
      <c r="A12" s="5" t="s">
        <v>0</v>
      </c>
      <c r="B12" s="7">
        <f t="shared" ref="B12:J12" si="3">B5/14</f>
        <v>0.21428571428571427</v>
      </c>
      <c r="C12" s="7">
        <f t="shared" si="3"/>
        <v>0</v>
      </c>
      <c r="D12" s="7">
        <f t="shared" si="3"/>
        <v>7.1428571428571425E-2</v>
      </c>
      <c r="E12" s="7">
        <f t="shared" si="3"/>
        <v>0.35714285714285715</v>
      </c>
      <c r="F12" s="7">
        <f t="shared" si="3"/>
        <v>0</v>
      </c>
      <c r="G12" s="7">
        <f t="shared" si="3"/>
        <v>0</v>
      </c>
      <c r="H12" s="7">
        <f t="shared" si="3"/>
        <v>1</v>
      </c>
      <c r="I12" s="7">
        <f t="shared" si="3"/>
        <v>0.5</v>
      </c>
      <c r="J12" s="7">
        <f t="shared" si="3"/>
        <v>0</v>
      </c>
      <c r="M12" s="1" t="s">
        <v>13</v>
      </c>
    </row>
    <row r="13" spans="1:16" x14ac:dyDescent="0.25">
      <c r="M13" s="1" t="s">
        <v>14</v>
      </c>
    </row>
    <row r="14" spans="1:16" x14ac:dyDescent="0.25">
      <c r="M14" s="1" t="s">
        <v>15</v>
      </c>
    </row>
    <row r="15" spans="1:16" x14ac:dyDescent="0.25">
      <c r="A15" s="3" t="s">
        <v>19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</row>
    <row r="16" spans="1:16" x14ac:dyDescent="0.25">
      <c r="A16" s="5" t="s">
        <v>1</v>
      </c>
      <c r="B16" s="8">
        <f>IFERROR(LOG(B9/$P2,2),"-inf")</f>
        <v>0.21826261212166587</v>
      </c>
      <c r="C16" s="8">
        <f t="shared" ref="C16:J16" si="4">IFERROR(LOG(C9/$P2,2),"-inf")</f>
        <v>1.7036894392919077</v>
      </c>
      <c r="D16" s="8">
        <f t="shared" si="4"/>
        <v>0.48129701795545976</v>
      </c>
      <c r="E16" s="8">
        <f t="shared" si="4"/>
        <v>-0.51870298204454035</v>
      </c>
      <c r="F16" s="8">
        <f t="shared" si="4"/>
        <v>1.7036894392919077</v>
      </c>
      <c r="G16" s="8" t="str">
        <f t="shared" si="4"/>
        <v>-inf</v>
      </c>
      <c r="H16" s="8" t="str">
        <f t="shared" si="4"/>
        <v>-inf</v>
      </c>
      <c r="I16" s="8">
        <f t="shared" si="4"/>
        <v>-0.51870298204454035</v>
      </c>
      <c r="J16" s="8">
        <f t="shared" si="4"/>
        <v>-0.10366548276569655</v>
      </c>
    </row>
    <row r="17" spans="1:11" x14ac:dyDescent="0.25">
      <c r="A17" s="5" t="s">
        <v>2</v>
      </c>
      <c r="B17" s="8">
        <f t="shared" ref="B17:J17" si="5">IFERROR(LOG(B10/$P3,2),"-inf")</f>
        <v>0.88790042022376492</v>
      </c>
      <c r="C17" s="8" t="str">
        <f t="shared" si="5"/>
        <v>-inf</v>
      </c>
      <c r="D17" s="8">
        <f t="shared" si="5"/>
        <v>-0.43402767466359771</v>
      </c>
      <c r="E17" s="8">
        <f t="shared" si="5"/>
        <v>1.1509348260575585</v>
      </c>
      <c r="F17" s="8" t="str">
        <f t="shared" si="5"/>
        <v>-inf</v>
      </c>
      <c r="G17" s="8" t="str">
        <f t="shared" si="5"/>
        <v>-inf</v>
      </c>
      <c r="H17" s="8" t="str">
        <f t="shared" si="5"/>
        <v>-inf</v>
      </c>
      <c r="I17" s="8" t="str">
        <f t="shared" si="5"/>
        <v>-inf</v>
      </c>
      <c r="J17" s="8">
        <f t="shared" si="5"/>
        <v>1.887900420223765</v>
      </c>
    </row>
    <row r="18" spans="1:11" x14ac:dyDescent="0.25">
      <c r="A18" s="5" t="s">
        <v>3</v>
      </c>
      <c r="B18" s="8">
        <f t="shared" ref="B18:J18" si="6">IFERROR(LOG(B11/$P4,2),"-inf")</f>
        <v>-2.1036654827656966</v>
      </c>
      <c r="C18" s="8" t="str">
        <f t="shared" si="6"/>
        <v>-inf</v>
      </c>
      <c r="D18" s="8">
        <f t="shared" si="6"/>
        <v>0.21826261212166587</v>
      </c>
      <c r="E18" s="8" t="str">
        <f t="shared" si="6"/>
        <v>-inf</v>
      </c>
      <c r="F18" s="8" t="str">
        <f t="shared" si="6"/>
        <v>-inf</v>
      </c>
      <c r="G18" s="8">
        <f t="shared" si="6"/>
        <v>1.7036894392919077</v>
      </c>
      <c r="H18" s="8" t="str">
        <f t="shared" si="6"/>
        <v>-inf</v>
      </c>
      <c r="I18" s="8">
        <f t="shared" si="6"/>
        <v>-0.10366548276569655</v>
      </c>
      <c r="J18" s="8" t="str">
        <f t="shared" si="6"/>
        <v>-inf</v>
      </c>
    </row>
    <row r="19" spans="1:11" x14ac:dyDescent="0.25">
      <c r="A19" s="5" t="s">
        <v>0</v>
      </c>
      <c r="B19" s="8">
        <f t="shared" ref="B19:J19" si="7">IFERROR(LOG(B12/$P5,2),"-inf")</f>
        <v>0.15093482605755856</v>
      </c>
      <c r="C19" s="8" t="str">
        <f t="shared" si="7"/>
        <v>-inf</v>
      </c>
      <c r="D19" s="8">
        <f t="shared" si="7"/>
        <v>-1.4340276746635978</v>
      </c>
      <c r="E19" s="8">
        <f t="shared" si="7"/>
        <v>0.88790042022376492</v>
      </c>
      <c r="F19" s="8" t="str">
        <f t="shared" si="7"/>
        <v>-inf</v>
      </c>
      <c r="G19" s="8" t="str">
        <f t="shared" si="7"/>
        <v>-inf</v>
      </c>
      <c r="H19" s="8">
        <f t="shared" si="7"/>
        <v>2.3733272473940068</v>
      </c>
      <c r="I19" s="8">
        <f t="shared" si="7"/>
        <v>1.3733272473940066</v>
      </c>
      <c r="J19" s="8" t="str">
        <f t="shared" si="7"/>
        <v>-inf</v>
      </c>
    </row>
    <row r="22" spans="1:11" x14ac:dyDescent="0.25">
      <c r="A22" s="3" t="s">
        <v>20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</row>
    <row r="23" spans="1:11" x14ac:dyDescent="0.25">
      <c r="A23" s="5" t="s">
        <v>1</v>
      </c>
      <c r="B23" s="7">
        <f t="shared" ref="B23:C26" si="8">IFERROR(B16*B9,0)</f>
        <v>7.795093290059496E-2</v>
      </c>
      <c r="C23" s="7">
        <f t="shared" si="8"/>
        <v>1.7036894392919077</v>
      </c>
      <c r="D23" s="7">
        <f t="shared" ref="D23:J23" si="9">IFERROR(D16*D9,0)</f>
        <v>0.20627015055233988</v>
      </c>
      <c r="E23" s="7">
        <f t="shared" si="9"/>
        <v>-0.11115063900954436</v>
      </c>
      <c r="F23" s="7">
        <f t="shared" si="9"/>
        <v>1.7036894392919077</v>
      </c>
      <c r="G23" s="7">
        <f t="shared" si="9"/>
        <v>0</v>
      </c>
      <c r="H23" s="7">
        <f t="shared" si="9"/>
        <v>0</v>
      </c>
      <c r="I23" s="7">
        <f t="shared" si="9"/>
        <v>-0.11115063900954436</v>
      </c>
      <c r="J23" s="7">
        <f t="shared" si="9"/>
        <v>-2.9618709361627586E-2</v>
      </c>
    </row>
    <row r="24" spans="1:11" x14ac:dyDescent="0.25">
      <c r="A24" s="5" t="s">
        <v>2</v>
      </c>
      <c r="B24" s="7">
        <f t="shared" si="8"/>
        <v>0.31710729293705892</v>
      </c>
      <c r="C24" s="7">
        <f t="shared" si="8"/>
        <v>0</v>
      </c>
      <c r="D24" s="7">
        <f t="shared" ref="D24:J24" si="10">IFERROR(D17*D10,0)</f>
        <v>-6.2003953523371097E-2</v>
      </c>
      <c r="E24" s="7">
        <f t="shared" si="10"/>
        <v>0.49325778259609648</v>
      </c>
      <c r="F24" s="7">
        <f t="shared" si="10"/>
        <v>0</v>
      </c>
      <c r="G24" s="7">
        <f t="shared" si="10"/>
        <v>0</v>
      </c>
      <c r="H24" s="7">
        <f t="shared" si="10"/>
        <v>0</v>
      </c>
      <c r="I24" s="7">
        <f t="shared" si="10"/>
        <v>0</v>
      </c>
      <c r="J24" s="7">
        <f t="shared" si="10"/>
        <v>1.3485003001598321</v>
      </c>
    </row>
    <row r="25" spans="1:11" x14ac:dyDescent="0.25">
      <c r="A25" s="5" t="s">
        <v>3</v>
      </c>
      <c r="B25" s="7">
        <f t="shared" si="8"/>
        <v>-0.15026182019754974</v>
      </c>
      <c r="C25" s="7">
        <f t="shared" si="8"/>
        <v>0</v>
      </c>
      <c r="D25" s="7">
        <f t="shared" ref="D25:J25" si="11">IFERROR(D18*D11,0)</f>
        <v>7.795093290059496E-2</v>
      </c>
      <c r="E25" s="7">
        <f t="shared" si="11"/>
        <v>0</v>
      </c>
      <c r="F25" s="7">
        <f t="shared" si="11"/>
        <v>0</v>
      </c>
      <c r="G25" s="7">
        <f t="shared" si="11"/>
        <v>1.7036894392919077</v>
      </c>
      <c r="H25" s="7">
        <f t="shared" si="11"/>
        <v>0</v>
      </c>
      <c r="I25" s="7">
        <f t="shared" si="11"/>
        <v>-2.9618709361627586E-2</v>
      </c>
      <c r="J25" s="7">
        <f t="shared" si="11"/>
        <v>0</v>
      </c>
    </row>
    <row r="26" spans="1:11" x14ac:dyDescent="0.25">
      <c r="A26" s="5" t="s">
        <v>0</v>
      </c>
      <c r="B26" s="7">
        <f t="shared" si="8"/>
        <v>3.2343177012333975E-2</v>
      </c>
      <c r="C26" s="7">
        <f t="shared" si="8"/>
        <v>0</v>
      </c>
      <c r="D26" s="7">
        <f t="shared" ref="D26:J26" si="12">IFERROR(D19*D12,0)</f>
        <v>-0.10243054819025699</v>
      </c>
      <c r="E26" s="7">
        <f t="shared" si="12"/>
        <v>0.31710729293705892</v>
      </c>
      <c r="F26" s="7">
        <f t="shared" si="12"/>
        <v>0</v>
      </c>
      <c r="G26" s="7">
        <f t="shared" si="12"/>
        <v>0</v>
      </c>
      <c r="H26" s="7">
        <f t="shared" si="12"/>
        <v>2.3733272473940068</v>
      </c>
      <c r="I26" s="7">
        <f t="shared" si="12"/>
        <v>0.68666362369700329</v>
      </c>
      <c r="J26" s="7">
        <f t="shared" si="12"/>
        <v>0</v>
      </c>
    </row>
    <row r="27" spans="1:11" x14ac:dyDescent="0.25">
      <c r="A27" s="5" t="s">
        <v>21</v>
      </c>
      <c r="B27" s="7">
        <f>SUM(B23:B26)</f>
        <v>0.2771395826524381</v>
      </c>
      <c r="C27" s="7">
        <f t="shared" ref="C27:J27" si="13">SUM(C23:C26)</f>
        <v>1.7036894392919077</v>
      </c>
      <c r="D27" s="7">
        <f t="shared" si="13"/>
        <v>0.11978658173930676</v>
      </c>
      <c r="E27" s="7">
        <f t="shared" si="13"/>
        <v>0.69921443652361104</v>
      </c>
      <c r="F27" s="7">
        <f t="shared" si="13"/>
        <v>1.7036894392919077</v>
      </c>
      <c r="G27" s="7">
        <f t="shared" si="13"/>
        <v>1.7036894392919077</v>
      </c>
      <c r="H27" s="7">
        <f t="shared" si="13"/>
        <v>2.3733272473940068</v>
      </c>
      <c r="I27" s="7">
        <f t="shared" si="13"/>
        <v>0.54589427532583135</v>
      </c>
      <c r="J27" s="7">
        <f t="shared" si="13"/>
        <v>1.3188815907982046</v>
      </c>
      <c r="K27" s="2">
        <f>SUM(B27:J27)</f>
        <v>10.445312032309122</v>
      </c>
    </row>
  </sheetData>
  <conditionalFormatting sqref="B23:J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ignoredErrors>
    <ignoredError sqref="P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Поддъяков</dc:creator>
  <cp:lastModifiedBy>Иван Поддъяков</cp:lastModifiedBy>
  <dcterms:created xsi:type="dcterms:W3CDTF">2020-03-20T07:31:04Z</dcterms:created>
  <dcterms:modified xsi:type="dcterms:W3CDTF">2020-03-21T09:28:04Z</dcterms:modified>
</cp:coreProperties>
</file>