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730" windowHeight="9555" activeTab="4"/>
  </bookViews>
  <sheets>
    <sheet name="Domains" sheetId="1" r:id="rId1"/>
    <sheet name="Architecture" sheetId="3" r:id="rId2"/>
    <sheet name="Len" sheetId="4" r:id="rId3"/>
    <sheet name="Taxonomy" sheetId="6" r:id="rId4"/>
    <sheet name="Choise" sheetId="7" r:id="rId5"/>
  </sheets>
  <definedNames>
    <definedName name="_xlnm._FilterDatabase" localSheetId="4" hidden="1">Choise!$A$1:$A$48</definedName>
    <definedName name="ID">Taxonomy!$A:$U</definedName>
    <definedName name="Len">Architecture!$A$1:$C$436</definedName>
    <definedName name="Se">Domains!$A$1:$B$542</definedName>
    <definedName name="ас">Len!$A$1:$B$439</definedName>
    <definedName name="пр">Taxonomy!$A$1:$X$432</definedName>
    <definedName name="срп">Choise!$A$2:$B$49</definedName>
  </definedNames>
  <calcPr calcId="144525"/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2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2" i="1"/>
  <c r="M352" i="1"/>
  <c r="M354" i="1"/>
  <c r="M355" i="1"/>
  <c r="M356" i="1"/>
  <c r="M357" i="1"/>
  <c r="M358" i="1"/>
  <c r="M359" i="1"/>
  <c r="M360" i="1"/>
  <c r="M361" i="1"/>
  <c r="M36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2" i="1"/>
  <c r="M43" i="1"/>
  <c r="M44" i="1"/>
  <c r="M45" i="1"/>
  <c r="M46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6" i="1"/>
  <c r="M67" i="1"/>
  <c r="M68" i="1"/>
  <c r="M70" i="1"/>
  <c r="M71" i="1"/>
  <c r="M72" i="1"/>
  <c r="M73" i="1"/>
  <c r="M74" i="1"/>
  <c r="M75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6" i="1"/>
  <c r="L67" i="1"/>
  <c r="L68" i="1"/>
  <c r="L70" i="1"/>
  <c r="L71" i="1"/>
  <c r="L72" i="1"/>
  <c r="L73" i="1"/>
  <c r="L74" i="1"/>
  <c r="L75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52" i="1"/>
  <c r="L354" i="1"/>
  <c r="L355" i="1"/>
  <c r="L356" i="1"/>
  <c r="L357" i="1"/>
  <c r="L358" i="1"/>
  <c r="L359" i="1"/>
  <c r="L360" i="1"/>
  <c r="L361" i="1"/>
  <c r="L362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3" i="1"/>
  <c r="L4" i="1"/>
  <c r="L5" i="1"/>
  <c r="L6" i="1"/>
  <c r="L7" i="1"/>
  <c r="L8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11" i="1"/>
  <c r="I12" i="1"/>
  <c r="I13" i="1"/>
  <c r="I14" i="1"/>
  <c r="I15" i="1"/>
  <c r="I3" i="1"/>
  <c r="I4" i="1"/>
  <c r="I5" i="1"/>
  <c r="I6" i="1"/>
  <c r="I7" i="1"/>
  <c r="I8" i="1"/>
  <c r="I9" i="1"/>
  <c r="I10" i="1"/>
  <c r="I2" i="1"/>
</calcChain>
</file>

<file path=xl/sharedStrings.xml><?xml version="1.0" encoding="utf-8"?>
<sst xmlns="http://schemas.openxmlformats.org/spreadsheetml/2006/main" count="11026" uniqueCount="1608">
  <si>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</si>
  <si>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</si>
  <si>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</si>
  <si>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</si>
  <si>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</si>
  <si>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</si>
  <si>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</si>
  <si>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</si>
  <si>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AC</t>
  </si>
  <si>
    <t>Идентификатор</t>
  </si>
  <si>
    <t>A0A087XP82_POEFO</t>
  </si>
  <si>
    <t>A0A087XP82</t>
  </si>
  <si>
    <t>PF00340</t>
  </si>
  <si>
    <t>PF00340.16 Interleukin-1 / 18</t>
  </si>
  <si>
    <t>A0A087YDX3_POEFO</t>
  </si>
  <si>
    <t>A0A087YDX3</t>
  </si>
  <si>
    <t>A0A087YFV0_POEFO</t>
  </si>
  <si>
    <t>A0A087YFV0</t>
  </si>
  <si>
    <t>A0A087YLM6_POEFO</t>
  </si>
  <si>
    <t>A0A087YLM6</t>
  </si>
  <si>
    <t>A0A091CSB5_FUKDA</t>
  </si>
  <si>
    <t>A0A091CSB5</t>
  </si>
  <si>
    <t>A0A091D3Q7_FUKDA</t>
  </si>
  <si>
    <t>A0A091D3Q7</t>
  </si>
  <si>
    <t>A0A091D3R2_FUKDA</t>
  </si>
  <si>
    <t>A0A091D3R2</t>
  </si>
  <si>
    <t>PF02394</t>
  </si>
  <si>
    <t>PF02394.13 Interleukin-1 propeptide</t>
  </si>
  <si>
    <t>A0A091D6P4_FUKDA</t>
  </si>
  <si>
    <t>A0A091D6P4</t>
  </si>
  <si>
    <t>A0A091D8D3_FUKDA</t>
  </si>
  <si>
    <t>A0A091D8D3</t>
  </si>
  <si>
    <t>A0A091D8D8_FUKDA</t>
  </si>
  <si>
    <t>A0A091D8D8</t>
  </si>
  <si>
    <t>A0A091D910_FUKDA</t>
  </si>
  <si>
    <t>A0A091D910</t>
  </si>
  <si>
    <t>A0A091D913_FUKDA</t>
  </si>
  <si>
    <t>A0A091D913</t>
  </si>
  <si>
    <t>A0A091DVA7_FUKDA</t>
  </si>
  <si>
    <t>A0A091DVA7</t>
  </si>
  <si>
    <t>A0A093BLL4_CHAPE</t>
  </si>
  <si>
    <t>A0A093BLL4</t>
  </si>
  <si>
    <t>A0A096MQL1_PAPAN</t>
  </si>
  <si>
    <t>A0A096MQL1</t>
  </si>
  <si>
    <t>A0A096NEW1_PAPAN</t>
  </si>
  <si>
    <t>A0A096NEW1</t>
  </si>
  <si>
    <t>A0A096NEW2_PAPAN</t>
  </si>
  <si>
    <t>A0A096NEW2</t>
  </si>
  <si>
    <t>A0A096NEW3_PAPAN</t>
  </si>
  <si>
    <t>A0A096NEW3</t>
  </si>
  <si>
    <t>A0A096NEW4_PAPAN</t>
  </si>
  <si>
    <t>A0A096NEW4</t>
  </si>
  <si>
    <t>A0A096NEW5_PAPAN</t>
  </si>
  <si>
    <t>A0A096NEW5</t>
  </si>
  <si>
    <t>A0A096NEW6_PAPAN</t>
  </si>
  <si>
    <t>A0A096NEW6</t>
  </si>
  <si>
    <t>A0A096NEW8_PAPAN</t>
  </si>
  <si>
    <t>A0A096NEW8</t>
  </si>
  <si>
    <t>A0A096NPG5_PAPAN</t>
  </si>
  <si>
    <t>A0A096NPG5</t>
  </si>
  <si>
    <t>A0A0A0MPZ0_FELCA</t>
  </si>
  <si>
    <t>A0A0A0MPZ0</t>
  </si>
  <si>
    <t>A0A0A0MPZ7_FELCA</t>
  </si>
  <si>
    <t>A0A0A0MPZ7</t>
  </si>
  <si>
    <t>A0A0D9RVW2_CHLSB</t>
  </si>
  <si>
    <t>A0A0D9RVW2</t>
  </si>
  <si>
    <t>A0A0D9RVY4_CHLSB</t>
  </si>
  <si>
    <t>A0A0D9RVY4</t>
  </si>
  <si>
    <t>A0A0D9RVZ1_CHLSB</t>
  </si>
  <si>
    <t>A0A0D9RVZ1</t>
  </si>
  <si>
    <t>A0A0D9RVZ5_CHLSB</t>
  </si>
  <si>
    <t>A0A0D9RVZ5</t>
  </si>
  <si>
    <t>A0A0D9RW05_CHLSB</t>
  </si>
  <si>
    <t>A0A0D9RW05</t>
  </si>
  <si>
    <t>A0A0D9RW12_CHLSB</t>
  </si>
  <si>
    <t>A0A0D9RW12</t>
  </si>
  <si>
    <t>A0A0D9RW19_CHLSB</t>
  </si>
  <si>
    <t>A0A0D9RW19</t>
  </si>
  <si>
    <t>A0A0D9RW24_CHLSB</t>
  </si>
  <si>
    <t>A0A0D9RW24</t>
  </si>
  <si>
    <t>A0A0D9RW29_CHLSB</t>
  </si>
  <si>
    <t>A0A0D9RW29</t>
  </si>
  <si>
    <t>A0A0D9S2Y6_CHLSB</t>
  </si>
  <si>
    <t>A0A0D9S2Y6</t>
  </si>
  <si>
    <t>A0A0G2K003_RAT</t>
  </si>
  <si>
    <t>A0A0G2K003</t>
  </si>
  <si>
    <t>A0T125_CANFA</t>
  </si>
  <si>
    <t>A0T125</t>
  </si>
  <si>
    <t>A3DTN5_MELGA</t>
  </si>
  <si>
    <t>A3DTN5</t>
  </si>
  <si>
    <t>B1AB80_HORSE</t>
  </si>
  <si>
    <t>B1AB80</t>
  </si>
  <si>
    <t>B6E127_CHLSB</t>
  </si>
  <si>
    <t>B6E127</t>
  </si>
  <si>
    <t>C9JTH1_HUMAN</t>
  </si>
  <si>
    <t>C9JTH1</t>
  </si>
  <si>
    <t>D4A1A6_RAT</t>
  </si>
  <si>
    <t>D4A1A6</t>
  </si>
  <si>
    <t>D4A1I2_RAT</t>
  </si>
  <si>
    <t>D4A1I2</t>
  </si>
  <si>
    <t>D4A6F3_RAT</t>
  </si>
  <si>
    <t>D4A6F3</t>
  </si>
  <si>
    <t>D4A9I5_RAT</t>
  </si>
  <si>
    <t>D4A9I5</t>
  </si>
  <si>
    <t>D6RR58_CAVPO</t>
  </si>
  <si>
    <t>D6RR58</t>
  </si>
  <si>
    <t>E1BD32_BOVIN</t>
  </si>
  <si>
    <t>E1BD32</t>
  </si>
  <si>
    <t>E1BLE5_BOVIN</t>
  </si>
  <si>
    <t>E1BLE5</t>
  </si>
  <si>
    <t>E1BPL0_BOVIN</t>
  </si>
  <si>
    <t>E1BPL0</t>
  </si>
  <si>
    <t>E2R865_CANFA</t>
  </si>
  <si>
    <t>E2R865</t>
  </si>
  <si>
    <t>E2R8Z2_CANFA</t>
  </si>
  <si>
    <t>E2R8Z2</t>
  </si>
  <si>
    <t>E7F2E6_DANRE</t>
  </si>
  <si>
    <t>E7F2E6</t>
  </si>
  <si>
    <t>F1LQB1_RAT</t>
  </si>
  <si>
    <t>F1LQB1</t>
  </si>
  <si>
    <t>F1M8T8_RAT</t>
  </si>
  <si>
    <t>F1M8T8</t>
  </si>
  <si>
    <t>F1MAF9_RAT</t>
  </si>
  <si>
    <t>F1MAF9</t>
  </si>
  <si>
    <t>F1MPZ4_BOVIN</t>
  </si>
  <si>
    <t>F1MPZ4</t>
  </si>
  <si>
    <t>F1MWT5_BOVIN</t>
  </si>
  <si>
    <t>F1MWT5</t>
  </si>
  <si>
    <t>F1MYY4_BOVIN</t>
  </si>
  <si>
    <t>F1MYY4</t>
  </si>
  <si>
    <t>F1N2N4_BOVIN</t>
  </si>
  <si>
    <t>F1N2N4</t>
  </si>
  <si>
    <t>F1PT49_CANFA</t>
  </si>
  <si>
    <t>F1PT49</t>
  </si>
  <si>
    <t>F1QV03_DANRE</t>
  </si>
  <si>
    <t>F1QV03</t>
  </si>
  <si>
    <t>F1SUB9_PIG</t>
  </si>
  <si>
    <t>F1SUB9</t>
  </si>
  <si>
    <t>F6QEU5_HORSE</t>
  </si>
  <si>
    <t>F6QEU5</t>
  </si>
  <si>
    <t>F6RH14_CALJA</t>
  </si>
  <si>
    <t>F6RH14</t>
  </si>
  <si>
    <t>F6SEZ4_MONDO</t>
  </si>
  <si>
    <t>F6SEZ4</t>
  </si>
  <si>
    <t>F6SRL2_MACMU</t>
  </si>
  <si>
    <t>F6SRL2</t>
  </si>
  <si>
    <t>F6SRM1_MACMU</t>
  </si>
  <si>
    <t>F6SRM1</t>
  </si>
  <si>
    <t>F6SRN0_MACMU</t>
  </si>
  <si>
    <t>F6SRN0</t>
  </si>
  <si>
    <t>F6SSJ3_CALJA</t>
  </si>
  <si>
    <t>F6SSJ3</t>
  </si>
  <si>
    <t>F6SXC0_MONDO</t>
  </si>
  <si>
    <t>F6SXC0</t>
  </si>
  <si>
    <t>F6SY64_MONDO</t>
  </si>
  <si>
    <t>F6SY64</t>
  </si>
  <si>
    <t>F6SYA2_MONDO</t>
  </si>
  <si>
    <t>F6SYA2</t>
  </si>
  <si>
    <t>F6TDE0_MONDO</t>
  </si>
  <si>
    <t>F6TDE0</t>
  </si>
  <si>
    <t>F6TE21_MONDO</t>
  </si>
  <si>
    <t>F6TE21</t>
  </si>
  <si>
    <t>F6TE57_MONDO</t>
  </si>
  <si>
    <t>F6TE57</t>
  </si>
  <si>
    <t>F6TEW6_MONDO</t>
  </si>
  <si>
    <t>F6TEW6</t>
  </si>
  <si>
    <t>F6U119_HORSE</t>
  </si>
  <si>
    <t>F6U119</t>
  </si>
  <si>
    <t>F6U6H2_ORNAN</t>
  </si>
  <si>
    <t>F6U6H2</t>
  </si>
  <si>
    <t>F6U6R5_ORNAN</t>
  </si>
  <si>
    <t>F6U6R5</t>
  </si>
  <si>
    <t>F6U6S3_ORNAN</t>
  </si>
  <si>
    <t>F6U6S3</t>
  </si>
  <si>
    <t>F6U6T1_ORNAN</t>
  </si>
  <si>
    <t>F6U6T1</t>
  </si>
  <si>
    <t>F6U6U0_ORNAN</t>
  </si>
  <si>
    <t>F6U6U0</t>
  </si>
  <si>
    <t>F6U6U9_ORNAN</t>
  </si>
  <si>
    <t>F6U6U9</t>
  </si>
  <si>
    <t>F6U6W7_ORNAN</t>
  </si>
  <si>
    <t>F6U6W7</t>
  </si>
  <si>
    <t>F6UHT8_MONDO</t>
  </si>
  <si>
    <t>F6UHT8</t>
  </si>
  <si>
    <t>F6VT34_CALJA</t>
  </si>
  <si>
    <t>F6VT34</t>
  </si>
  <si>
    <t>F6VUJ0_MACMU</t>
  </si>
  <si>
    <t>F6VUJ0</t>
  </si>
  <si>
    <t>F6VYZ4_CALJA</t>
  </si>
  <si>
    <t>F6VYZ4</t>
  </si>
  <si>
    <t>F6WV71_MACMU</t>
  </si>
  <si>
    <t>F6WV71</t>
  </si>
  <si>
    <t>F6X1Q9_XENTR</t>
  </si>
  <si>
    <t>F6X1Q9</t>
  </si>
  <si>
    <t>F6X5M2_HORSE</t>
  </si>
  <si>
    <t>F6X5M2</t>
  </si>
  <si>
    <t>F6YXJ4_HORSE</t>
  </si>
  <si>
    <t>F6YXJ4</t>
  </si>
  <si>
    <t>F7AXQ5_CALJA</t>
  </si>
  <si>
    <t>F7AXQ5</t>
  </si>
  <si>
    <t>F7BCR4_CHICK</t>
  </si>
  <si>
    <t>F7BCR4</t>
  </si>
  <si>
    <t>F7BF20_ORNAN</t>
  </si>
  <si>
    <t>F7BF20</t>
  </si>
  <si>
    <t>F7BXK7_CALJA</t>
  </si>
  <si>
    <t>F7BXK7</t>
  </si>
  <si>
    <t>F7C2V6_HORSE</t>
  </si>
  <si>
    <t>F7C2V6</t>
  </si>
  <si>
    <t>F7C3T8_HORSE</t>
  </si>
  <si>
    <t>F7C3T8</t>
  </si>
  <si>
    <t>F7CCC7_CALJA</t>
  </si>
  <si>
    <t>F7CCC7</t>
  </si>
  <si>
    <t>F7CCI7_HORSE</t>
  </si>
  <si>
    <t>F7CCI7</t>
  </si>
  <si>
    <t>F7CCX0_CALJA</t>
  </si>
  <si>
    <t>F7CCX0</t>
  </si>
  <si>
    <t>F7CKM2_HORSE</t>
  </si>
  <si>
    <t>F7CKM2</t>
  </si>
  <si>
    <t>F7DJL0_MONDO</t>
  </si>
  <si>
    <t>F7DJL0</t>
  </si>
  <si>
    <t>F7E955_MACMU</t>
  </si>
  <si>
    <t>F7E955</t>
  </si>
  <si>
    <t>F7E966_MACMU</t>
  </si>
  <si>
    <t>F7E966</t>
  </si>
  <si>
    <t>F7E972_MACMU</t>
  </si>
  <si>
    <t>F7E972</t>
  </si>
  <si>
    <t>F7FNC4_RAT</t>
  </si>
  <si>
    <t>F7FNC4</t>
  </si>
  <si>
    <t>F7G8J2_MACMU</t>
  </si>
  <si>
    <t>F7G8J2</t>
  </si>
  <si>
    <t>F7G8K0_MACMU</t>
  </si>
  <si>
    <t>F7G8K0</t>
  </si>
  <si>
    <t>F7H3K5_MACMU</t>
  </si>
  <si>
    <t>F7H3K5</t>
  </si>
  <si>
    <t>F7H3R1_MACMU</t>
  </si>
  <si>
    <t>F7H3R1</t>
  </si>
  <si>
    <t>F7HP64_MACMU</t>
  </si>
  <si>
    <t>F7HP64</t>
  </si>
  <si>
    <t>F7I5B4_CALJA</t>
  </si>
  <si>
    <t>F7I5B4</t>
  </si>
  <si>
    <t>F7I7M1_CALJA</t>
  </si>
  <si>
    <t>F7I7M1</t>
  </si>
  <si>
    <t>F7I7N0_CALJA</t>
  </si>
  <si>
    <t>F7I7N0</t>
  </si>
  <si>
    <t>F7I9Y3_CALJA</t>
  </si>
  <si>
    <t>F7I9Y3</t>
  </si>
  <si>
    <t>F7ICA8_CALJA</t>
  </si>
  <si>
    <t>F7ICA8</t>
  </si>
  <si>
    <t>F7ICB1_CALJA</t>
  </si>
  <si>
    <t>F7ICB1</t>
  </si>
  <si>
    <t>F7IHM7_CALJA</t>
  </si>
  <si>
    <t>F7IHM7</t>
  </si>
  <si>
    <t>F8W2L6_DANRE</t>
  </si>
  <si>
    <t>F8W2L6</t>
  </si>
  <si>
    <t>G1LBK5_AILME</t>
  </si>
  <si>
    <t>G1LBK5</t>
  </si>
  <si>
    <t>G1LW10_AILME</t>
  </si>
  <si>
    <t>G1LW10</t>
  </si>
  <si>
    <t>G1LW13_AILME</t>
  </si>
  <si>
    <t>G1LW13</t>
  </si>
  <si>
    <t>G1LW16_AILME</t>
  </si>
  <si>
    <t>G1LW16</t>
  </si>
  <si>
    <t>G1LW19_AILME</t>
  </si>
  <si>
    <t>G1LW19</t>
  </si>
  <si>
    <t>G1LW25_AILME</t>
  </si>
  <si>
    <t>G1LW25</t>
  </si>
  <si>
    <t>G1LW44_AILME</t>
  </si>
  <si>
    <t>G1LW44</t>
  </si>
  <si>
    <t>G1LW58_AILME</t>
  </si>
  <si>
    <t>G1LW58</t>
  </si>
  <si>
    <t>G1MZF3_MELGA</t>
  </si>
  <si>
    <t>G1MZF3</t>
  </si>
  <si>
    <t>G1NSN5_MYOLU</t>
  </si>
  <si>
    <t>G1NSN5</t>
  </si>
  <si>
    <t>G1PEV6_MYOLU</t>
  </si>
  <si>
    <t>G1PEV6</t>
  </si>
  <si>
    <t>G1PJB1_MYOLU</t>
  </si>
  <si>
    <t>G1PJB1</t>
  </si>
  <si>
    <t>G1PJB7_MYOLU</t>
  </si>
  <si>
    <t>G1PJB7</t>
  </si>
  <si>
    <t>G1PJC5_MYOLU</t>
  </si>
  <si>
    <t>G1PJC5</t>
  </si>
  <si>
    <t>G1Q004_MYOLU</t>
  </si>
  <si>
    <t>G1Q004</t>
  </si>
  <si>
    <t>G1Q0V0_MYOLU</t>
  </si>
  <si>
    <t>G1Q0V0</t>
  </si>
  <si>
    <t>G1Q6X4_MYOLU</t>
  </si>
  <si>
    <t>G1Q6X4</t>
  </si>
  <si>
    <t>G1Q8I1_MYOLU</t>
  </si>
  <si>
    <t>G1Q8I1</t>
  </si>
  <si>
    <t>G1QCK6_MYOLU</t>
  </si>
  <si>
    <t>G1QCK6</t>
  </si>
  <si>
    <t>G1QMS9_NOMLE</t>
  </si>
  <si>
    <t>G1QMS9</t>
  </si>
  <si>
    <t>G1QMW1_NOMLE</t>
  </si>
  <si>
    <t>G1QMW1</t>
  </si>
  <si>
    <t>G1QN29_NOMLE</t>
  </si>
  <si>
    <t>G1QN29</t>
  </si>
  <si>
    <t>G1QN31_NOMLE</t>
  </si>
  <si>
    <t>G1QN31</t>
  </si>
  <si>
    <t>G1QN77_NOMLE</t>
  </si>
  <si>
    <t>G1QN77</t>
  </si>
  <si>
    <t>G1QN82_NOMLE</t>
  </si>
  <si>
    <t>G1QN82</t>
  </si>
  <si>
    <t>G1QNA8_NOMLE</t>
  </si>
  <si>
    <t>G1QNA8</t>
  </si>
  <si>
    <t>G1R6S4_NOMLE</t>
  </si>
  <si>
    <t>G1R6S4</t>
  </si>
  <si>
    <t>G1SNI9_RABIT</t>
  </si>
  <si>
    <t>G1SNI9</t>
  </si>
  <si>
    <t>G1SNP0_RABIT</t>
  </si>
  <si>
    <t>G1SNP0</t>
  </si>
  <si>
    <t>G1SRG0_RABIT</t>
  </si>
  <si>
    <t>G1SRG0</t>
  </si>
  <si>
    <t>G1T0E8_RABIT</t>
  </si>
  <si>
    <t>G1T0E8</t>
  </si>
  <si>
    <t>G1T8I3_RABIT</t>
  </si>
  <si>
    <t>G1T8I3</t>
  </si>
  <si>
    <t>G1TVC0_RABIT</t>
  </si>
  <si>
    <t>G1TVC0</t>
  </si>
  <si>
    <t>G1TXR4_RABIT</t>
  </si>
  <si>
    <t>G1TXR4</t>
  </si>
  <si>
    <t>G1U1C7_RABIT</t>
  </si>
  <si>
    <t>G1U1C7</t>
  </si>
  <si>
    <t>G3H2H9_CRIGR</t>
  </si>
  <si>
    <t>G3H2H9</t>
  </si>
  <si>
    <t>G3I1B0_CRIGR</t>
  </si>
  <si>
    <t>G3I1B0</t>
  </si>
  <si>
    <t>G3IHF8_CRIGR</t>
  </si>
  <si>
    <t>G3IHF8</t>
  </si>
  <si>
    <t>G3IHF9_CRIGR</t>
  </si>
  <si>
    <t>G3IHF9</t>
  </si>
  <si>
    <t>G3IHG0_CRIGR</t>
  </si>
  <si>
    <t>G3IHG0</t>
  </si>
  <si>
    <t>G3IKA6_CRIGR</t>
  </si>
  <si>
    <t>G3IKA6</t>
  </si>
  <si>
    <t>G3IN67_CRIGR</t>
  </si>
  <si>
    <t>G3IN67</t>
  </si>
  <si>
    <t>G3MX81_BOVIN</t>
  </si>
  <si>
    <t>G3MX81</t>
  </si>
  <si>
    <t>G3MYY5_BOVIN</t>
  </si>
  <si>
    <t>G3MYY5</t>
  </si>
  <si>
    <t>G3PNV4_GASAC</t>
  </si>
  <si>
    <t>G3PNV4</t>
  </si>
  <si>
    <t>G3PQP7_GASAC</t>
  </si>
  <si>
    <t>G3PQP7</t>
  </si>
  <si>
    <t>G3QLV0_GORGO</t>
  </si>
  <si>
    <t>G3QLV0</t>
  </si>
  <si>
    <t>G3QPI4_GORGO</t>
  </si>
  <si>
    <t>G3QPI4</t>
  </si>
  <si>
    <t>G3QU53_GORGO</t>
  </si>
  <si>
    <t>G3QU53</t>
  </si>
  <si>
    <t>G3R1W6_GORGO</t>
  </si>
  <si>
    <t>G3R1W6</t>
  </si>
  <si>
    <t>G3R1W9_GORGO</t>
  </si>
  <si>
    <t>G3R1W9</t>
  </si>
  <si>
    <t>G3RIH2_GORGO</t>
  </si>
  <si>
    <t>G3RIH2</t>
  </si>
  <si>
    <t>G3RIS6_GORGO</t>
  </si>
  <si>
    <t>G3RIS6</t>
  </si>
  <si>
    <t>G3RIS9_GORGO</t>
  </si>
  <si>
    <t>G3RIS9</t>
  </si>
  <si>
    <t>G3RVP4_GORGO</t>
  </si>
  <si>
    <t>G3RVP4</t>
  </si>
  <si>
    <t>G3S1V6_GORGO</t>
  </si>
  <si>
    <t>G3S1V6</t>
  </si>
  <si>
    <t>G3SF34_GORGO</t>
  </si>
  <si>
    <t>G3SF34</t>
  </si>
  <si>
    <t>G3SN89_LOXAF</t>
  </si>
  <si>
    <t>G3SN89</t>
  </si>
  <si>
    <t>G3STJ8_LOXAF</t>
  </si>
  <si>
    <t>G3STJ8</t>
  </si>
  <si>
    <t>G3TDR9_LOXAF</t>
  </si>
  <si>
    <t>G3TDR9</t>
  </si>
  <si>
    <t>G3TP50_LOXAF</t>
  </si>
  <si>
    <t>G3TP50</t>
  </si>
  <si>
    <t>G3TQR6_LOXAF</t>
  </si>
  <si>
    <t>G3TQR6</t>
  </si>
  <si>
    <t>G3TQV3_LOXAF</t>
  </si>
  <si>
    <t>G3TQV3</t>
  </si>
  <si>
    <t>G3TRR2_LOXAF</t>
  </si>
  <si>
    <t>G3TRR2</t>
  </si>
  <si>
    <t>G3U4J6_LOXAF</t>
  </si>
  <si>
    <t>G3U4J6</t>
  </si>
  <si>
    <t>G3U869_LOXAF</t>
  </si>
  <si>
    <t>G3U869</t>
  </si>
  <si>
    <t>G3UL62_LOXAF</t>
  </si>
  <si>
    <t>G3UL62</t>
  </si>
  <si>
    <t>G3W2K5_SARHA</t>
  </si>
  <si>
    <t>G3W2K5</t>
  </si>
  <si>
    <t>G3W4G1_SARHA</t>
  </si>
  <si>
    <t>G3W4G1</t>
  </si>
  <si>
    <t>G3W911_SARHA</t>
  </si>
  <si>
    <t>G3W911</t>
  </si>
  <si>
    <t>G3W9W2_SARHA</t>
  </si>
  <si>
    <t>G3W9W2</t>
  </si>
  <si>
    <t>G3WA84_SARHA</t>
  </si>
  <si>
    <t>G3WA84</t>
  </si>
  <si>
    <t>G3WAG9_SARHA</t>
  </si>
  <si>
    <t>G3WAG9</t>
  </si>
  <si>
    <t>G3WC28_SARHA</t>
  </si>
  <si>
    <t>G3WC28</t>
  </si>
  <si>
    <t>G3WE02_SARHA</t>
  </si>
  <si>
    <t>G3WE02</t>
  </si>
  <si>
    <t>G3WEP2_SARHA</t>
  </si>
  <si>
    <t>G3WEP2</t>
  </si>
  <si>
    <t>G3WEP3_SARHA</t>
  </si>
  <si>
    <t>G3WEP3</t>
  </si>
  <si>
    <t>G3WGN8_SARHA</t>
  </si>
  <si>
    <t>G3WGN8</t>
  </si>
  <si>
    <t>G5AQ60_HETGA</t>
  </si>
  <si>
    <t>G5AQ60</t>
  </si>
  <si>
    <t>G5AQ61_HETGA</t>
  </si>
  <si>
    <t>G5AQ61</t>
  </si>
  <si>
    <t>G5B005_HETGA</t>
  </si>
  <si>
    <t>G5B005</t>
  </si>
  <si>
    <t>G5B006_HETGA</t>
  </si>
  <si>
    <t>G5B006</t>
  </si>
  <si>
    <t>G5B414_HETGA</t>
  </si>
  <si>
    <t>G5B414</t>
  </si>
  <si>
    <t>G5B415_HETGA</t>
  </si>
  <si>
    <t>G5B415</t>
  </si>
  <si>
    <t>G5B416_HETGA</t>
  </si>
  <si>
    <t>G5B416</t>
  </si>
  <si>
    <t>G5BKU9_HETGA</t>
  </si>
  <si>
    <t>G5BKU9</t>
  </si>
  <si>
    <t>G5CAZ3_HETGA</t>
  </si>
  <si>
    <t>G5CAZ3</t>
  </si>
  <si>
    <t>G7PMZ6_MACFA</t>
  </si>
  <si>
    <t>G7PMZ6</t>
  </si>
  <si>
    <t>G7PMZ7_MACFA</t>
  </si>
  <si>
    <t>G7PMZ7</t>
  </si>
  <si>
    <t>G7PMZ8_MACFA</t>
  </si>
  <si>
    <t>G7PMZ8</t>
  </si>
  <si>
    <t>G7PMZ9_MACFA</t>
  </si>
  <si>
    <t>G7PMZ9</t>
  </si>
  <si>
    <t>G7PN00_MACFA</t>
  </si>
  <si>
    <t>G7PN00</t>
  </si>
  <si>
    <t>G7PN02_MACFA</t>
  </si>
  <si>
    <t>G7PN02</t>
  </si>
  <si>
    <t>G7PN03_MACFA</t>
  </si>
  <si>
    <t>G7PN03</t>
  </si>
  <si>
    <t>G7PNT7_MACFA</t>
  </si>
  <si>
    <t>G7PNT7</t>
  </si>
  <si>
    <t>G8JKV1_BOVIN</t>
  </si>
  <si>
    <t>G8JKV1</t>
  </si>
  <si>
    <t>H0VC55_CAVPO</t>
  </si>
  <si>
    <t>H0VC55</t>
  </si>
  <si>
    <t>H0VCK4_CAVPO</t>
  </si>
  <si>
    <t>H0VCK4</t>
  </si>
  <si>
    <t>H0VCX7_CAVPO</t>
  </si>
  <si>
    <t>H0VCX7</t>
  </si>
  <si>
    <t>H0VNC3_CAVPO</t>
  </si>
  <si>
    <t>H0VNC3</t>
  </si>
  <si>
    <t>H0VTR0_CAVPO</t>
  </si>
  <si>
    <t>H0VTR0</t>
  </si>
  <si>
    <t>H0VUT3_CAVPO</t>
  </si>
  <si>
    <t>H0VUT3</t>
  </si>
  <si>
    <t>H0VWH2_CAVPO</t>
  </si>
  <si>
    <t>H0VWH2</t>
  </si>
  <si>
    <t>H0W0A7_CAVPO</t>
  </si>
  <si>
    <t>H0W0A7</t>
  </si>
  <si>
    <t>H0W0J5_CAVPO</t>
  </si>
  <si>
    <t>H0W0J5</t>
  </si>
  <si>
    <t>H0W1R8_CAVPO</t>
  </si>
  <si>
    <t>H0W1R8</t>
  </si>
  <si>
    <t>H0W9Q2_CAVPO</t>
  </si>
  <si>
    <t>H0W9Q2</t>
  </si>
  <si>
    <t>H0WAP4_CAVPO</t>
  </si>
  <si>
    <t>H0WAP4</t>
  </si>
  <si>
    <t>H0WC40_CAVPO</t>
  </si>
  <si>
    <t>H0WC40</t>
  </si>
  <si>
    <t>H0WRY2_OTOGA</t>
  </si>
  <si>
    <t>H0WRY2</t>
  </si>
  <si>
    <t>H0WRY4_OTOGA</t>
  </si>
  <si>
    <t>H0WRY4</t>
  </si>
  <si>
    <t>H0WRY8_OTOGA</t>
  </si>
  <si>
    <t>H0WRY8</t>
  </si>
  <si>
    <t>H0X0H8_OTOGA</t>
  </si>
  <si>
    <t>H0X0H8</t>
  </si>
  <si>
    <t>H0X0I0_OTOGA</t>
  </si>
  <si>
    <t>H0X0I0</t>
  </si>
  <si>
    <t>H0X0I1_OTOGA</t>
  </si>
  <si>
    <t>H0X0I1</t>
  </si>
  <si>
    <t>H0X0I4_OTOGA</t>
  </si>
  <si>
    <t>H0X0I4</t>
  </si>
  <si>
    <t>H0XG29_OTOGA</t>
  </si>
  <si>
    <t>H0XG29</t>
  </si>
  <si>
    <t>H0XG32_OTOGA</t>
  </si>
  <si>
    <t>H0XG32</t>
  </si>
  <si>
    <t>H0XMK7_OTOGA</t>
  </si>
  <si>
    <t>H0XMK7</t>
  </si>
  <si>
    <t>H0YPV3_TAEGU</t>
  </si>
  <si>
    <t>H0YPV3</t>
  </si>
  <si>
    <t>H0YYU7_TAEGU</t>
  </si>
  <si>
    <t>H0YYU7</t>
  </si>
  <si>
    <t>H2L3F1_ORYLA</t>
  </si>
  <si>
    <t>H2L3F1</t>
  </si>
  <si>
    <t>H2M2N2_ORYLA</t>
  </si>
  <si>
    <t>H2M2N2</t>
  </si>
  <si>
    <t>H2NFA9_PONAB</t>
  </si>
  <si>
    <t>H2NFA9</t>
  </si>
  <si>
    <t>H2P5G1_PONAB</t>
  </si>
  <si>
    <t>H2P5G1</t>
  </si>
  <si>
    <t>H2P5G2_PONAB</t>
  </si>
  <si>
    <t>H2P5G2</t>
  </si>
  <si>
    <t>H2P5G3_PONAB</t>
  </si>
  <si>
    <t>H2P5G3</t>
  </si>
  <si>
    <t>H2P5G4_PONAB</t>
  </si>
  <si>
    <t>H2P5G4</t>
  </si>
  <si>
    <t>H2P5G5_PONAB</t>
  </si>
  <si>
    <t>H2P5G5</t>
  </si>
  <si>
    <t>H2P5G6_PONAB</t>
  </si>
  <si>
    <t>H2P5G6</t>
  </si>
  <si>
    <t>H2P5G7_PONAB</t>
  </si>
  <si>
    <t>H2P5G7</t>
  </si>
  <si>
    <t>H2P5G8_PONAB</t>
  </si>
  <si>
    <t>H2P5G8</t>
  </si>
  <si>
    <t>H2P5G9_PONAB</t>
  </si>
  <si>
    <t>H2P5G9</t>
  </si>
  <si>
    <t>H2Q4S4_PANTR</t>
  </si>
  <si>
    <t>H2Q4S4</t>
  </si>
  <si>
    <t>H2QIK5_PANTR</t>
  </si>
  <si>
    <t>H2QIK5</t>
  </si>
  <si>
    <t>H2QIK6_PANTR</t>
  </si>
  <si>
    <t>H2QIK6</t>
  </si>
  <si>
    <t>H2QIK7_PANTR</t>
  </si>
  <si>
    <t>H2QIK7</t>
  </si>
  <si>
    <t>H2QIK8_PANTR</t>
  </si>
  <si>
    <t>H2QIK8</t>
  </si>
  <si>
    <t>H2QIK9_PANTR</t>
  </si>
  <si>
    <t>H2QIK9</t>
  </si>
  <si>
    <t>H2QIL0_PANTR</t>
  </si>
  <si>
    <t>H2QIL0</t>
  </si>
  <si>
    <t>H2QIL1_PANTR</t>
  </si>
  <si>
    <t>H2QIL1</t>
  </si>
  <si>
    <t>H2U3M4_TAKRU</t>
  </si>
  <si>
    <t>H2U3M4</t>
  </si>
  <si>
    <t>H2UVE2_TAKRU</t>
  </si>
  <si>
    <t>H2UVE2</t>
  </si>
  <si>
    <t>H2UVE3_TAKRU</t>
  </si>
  <si>
    <t>H2UVE3</t>
  </si>
  <si>
    <t>H2V377_TAKRU</t>
  </si>
  <si>
    <t>H2V377</t>
  </si>
  <si>
    <t>H3B449_LATCH</t>
  </si>
  <si>
    <t>H3B449</t>
  </si>
  <si>
    <t>H3BVV5_TETNG</t>
  </si>
  <si>
    <t>H3BVV5</t>
  </si>
  <si>
    <t>H3BZ69_TETNG</t>
  </si>
  <si>
    <t>H3BZ69</t>
  </si>
  <si>
    <t>H3CVU5_TETNG</t>
  </si>
  <si>
    <t>H3CVU5</t>
  </si>
  <si>
    <t>H9G558_ANOCA</t>
  </si>
  <si>
    <t>H9G558</t>
  </si>
  <si>
    <t>H9G561_ANOCA</t>
  </si>
  <si>
    <t>H9G561</t>
  </si>
  <si>
    <t>H9G562_ANOCA</t>
  </si>
  <si>
    <t>H9G562</t>
  </si>
  <si>
    <t>H9GM92_ANOCA</t>
  </si>
  <si>
    <t>H9GM92</t>
  </si>
  <si>
    <t>H9H271_MELGA</t>
  </si>
  <si>
    <t>H9H271</t>
  </si>
  <si>
    <t>I36RA_HUMAN</t>
  </si>
  <si>
    <t>Q9UBH0</t>
  </si>
  <si>
    <t>I36RA_MOUSE</t>
  </si>
  <si>
    <t>Q9QYY1</t>
  </si>
  <si>
    <t>I3J5Z9_ORENI</t>
  </si>
  <si>
    <t>I3J5Z9</t>
  </si>
  <si>
    <t>I3JNP5_ORENI</t>
  </si>
  <si>
    <t>I3JNP5</t>
  </si>
  <si>
    <t>I3JZ37_ORENI</t>
  </si>
  <si>
    <t>I3JZ37</t>
  </si>
  <si>
    <t>I3JZ38_ORENI</t>
  </si>
  <si>
    <t>I3JZ38</t>
  </si>
  <si>
    <t>I3KDY4_ORENI</t>
  </si>
  <si>
    <t>I3KDY4</t>
  </si>
  <si>
    <t>I3LZ39_SPETR</t>
  </si>
  <si>
    <t>I3LZ39</t>
  </si>
  <si>
    <t>I3LZ42_SPETR</t>
  </si>
  <si>
    <t>I3LZ42</t>
  </si>
  <si>
    <t>I3M045_SPETR</t>
  </si>
  <si>
    <t>I3M045</t>
  </si>
  <si>
    <t>I3M051_SPETR</t>
  </si>
  <si>
    <t>I3M051</t>
  </si>
  <si>
    <t>I3MC07_SPETR</t>
  </si>
  <si>
    <t>I3MC07</t>
  </si>
  <si>
    <t>I3MMX8_SPETR</t>
  </si>
  <si>
    <t>I3MMX8</t>
  </si>
  <si>
    <t>I3MMX9_SPETR</t>
  </si>
  <si>
    <t>I3MMX9</t>
  </si>
  <si>
    <t>I3MMY3_SPETR</t>
  </si>
  <si>
    <t>I3MMY3</t>
  </si>
  <si>
    <t>I3MN57_SPETR</t>
  </si>
  <si>
    <t>I3MN57</t>
  </si>
  <si>
    <t>I3MSL6_SPETR</t>
  </si>
  <si>
    <t>I3MSL6</t>
  </si>
  <si>
    <t>I3MVA2_SPETR</t>
  </si>
  <si>
    <t>I3MVA2</t>
  </si>
  <si>
    <t>IL18_BOVIN</t>
  </si>
  <si>
    <t>Q9TU73</t>
  </si>
  <si>
    <t>IL18_CANFA</t>
  </si>
  <si>
    <t>Q9XSR0</t>
  </si>
  <si>
    <t>IL18_CHICK</t>
  </si>
  <si>
    <t>Q8QFQ8</t>
  </si>
  <si>
    <t>IL18_FELCA</t>
  </si>
  <si>
    <t>Q95M33</t>
  </si>
  <si>
    <t>IL18_HORSE</t>
  </si>
  <si>
    <t>Q9XSQ7</t>
  </si>
  <si>
    <t>IL18_HUMAN</t>
  </si>
  <si>
    <t>Q14116</t>
  </si>
  <si>
    <t>IL18_MOUSE</t>
  </si>
  <si>
    <t>P70380</t>
  </si>
  <si>
    <t>IL18_PIG</t>
  </si>
  <si>
    <t>O19073</t>
  </si>
  <si>
    <t>IL18_RAT</t>
  </si>
  <si>
    <t>P97636</t>
  </si>
  <si>
    <t>IL1A_BOVIN</t>
  </si>
  <si>
    <t>P08831</t>
  </si>
  <si>
    <t>IL1A_CANFA</t>
  </si>
  <si>
    <t>O46612</t>
  </si>
  <si>
    <t>IL1A_CAVPO</t>
  </si>
  <si>
    <t>Q60480</t>
  </si>
  <si>
    <t>IL1A_FELCA</t>
  </si>
  <si>
    <t>O46613</t>
  </si>
  <si>
    <t>IL1A_HORSE</t>
  </si>
  <si>
    <t>Q28385</t>
  </si>
  <si>
    <t>IL1A_HUMAN</t>
  </si>
  <si>
    <t>P01583</t>
  </si>
  <si>
    <t>IL1A_MACMU</t>
  </si>
  <si>
    <t>P48089</t>
  </si>
  <si>
    <t>IL1A_MOUSE</t>
  </si>
  <si>
    <t>P01582</t>
  </si>
  <si>
    <t>IL1A_PIG</t>
  </si>
  <si>
    <t>P18430</t>
  </si>
  <si>
    <t>IL1A_RABIT</t>
  </si>
  <si>
    <t>P04822</t>
  </si>
  <si>
    <t>IL1A_RAT</t>
  </si>
  <si>
    <t>P16598</t>
  </si>
  <si>
    <t>IL1A_SHEEP</t>
  </si>
  <si>
    <t>Q28579</t>
  </si>
  <si>
    <t>IL1B_BOVIN</t>
  </si>
  <si>
    <t>P09428</t>
  </si>
  <si>
    <t>IL1B_CANFA</t>
  </si>
  <si>
    <t>Q28292</t>
  </si>
  <si>
    <t>IL1B_CAVPO</t>
  </si>
  <si>
    <t>Q9WVG1</t>
  </si>
  <si>
    <t>IL1B_FELCA</t>
  </si>
  <si>
    <t>P41687</t>
  </si>
  <si>
    <t>IL1B_HORSE</t>
  </si>
  <si>
    <t>Q28386</t>
  </si>
  <si>
    <t>IL1B_HUMAN</t>
  </si>
  <si>
    <t>P01584</t>
  </si>
  <si>
    <t>IL1B_MACMU</t>
  </si>
  <si>
    <t>P48090</t>
  </si>
  <si>
    <t>IL1B_MOUSE</t>
  </si>
  <si>
    <t>P10749</t>
  </si>
  <si>
    <t>IL1B_MUSPF</t>
  </si>
  <si>
    <t>A4UYK8</t>
  </si>
  <si>
    <t>IL1B_PIG</t>
  </si>
  <si>
    <t>P26889</t>
  </si>
  <si>
    <t>IL1B_RABIT</t>
  </si>
  <si>
    <t>P14628</t>
  </si>
  <si>
    <t>IL1B_RAT</t>
  </si>
  <si>
    <t>Q63264</t>
  </si>
  <si>
    <t>IL1B_SHEEP</t>
  </si>
  <si>
    <t>P21621</t>
  </si>
  <si>
    <t>IL1FA_HUMAN</t>
  </si>
  <si>
    <t>Q8WWZ1</t>
  </si>
  <si>
    <t>IL1FA_MOUSE</t>
  </si>
  <si>
    <t>Q8R459</t>
  </si>
  <si>
    <t>IL1RA_BOVIN</t>
  </si>
  <si>
    <t>O77482</t>
  </si>
  <si>
    <t>IL1RA_CANFA</t>
  </si>
  <si>
    <t>Q9BEH0</t>
  </si>
  <si>
    <t>IL1RA_HORSE</t>
  </si>
  <si>
    <t>O18999</t>
  </si>
  <si>
    <t>IL1RA_HUMAN</t>
  </si>
  <si>
    <t>P18510</t>
  </si>
  <si>
    <t>IL1RA_MOUSE</t>
  </si>
  <si>
    <t>P25085</t>
  </si>
  <si>
    <t>IL1RA_PIG</t>
  </si>
  <si>
    <t>Q29056</t>
  </si>
  <si>
    <t>IL1RA_RABIT</t>
  </si>
  <si>
    <t>P26890</t>
  </si>
  <si>
    <t>IL1RA_RAT</t>
  </si>
  <si>
    <t>P25086</t>
  </si>
  <si>
    <t>IL36A_HUMAN</t>
  </si>
  <si>
    <t>Q9UHA7</t>
  </si>
  <si>
    <t>IL36A_MOUSE</t>
  </si>
  <si>
    <t>Q9JLA2</t>
  </si>
  <si>
    <t>IL36B_MOUSE</t>
  </si>
  <si>
    <t>Q9D6Z6</t>
  </si>
  <si>
    <t>IL36G_HUMAN</t>
  </si>
  <si>
    <t>Q9NZH8</t>
  </si>
  <si>
    <t>IL36G_MOUSE</t>
  </si>
  <si>
    <t>Q8R460</t>
  </si>
  <si>
    <t>IL37_HUMAN</t>
  </si>
  <si>
    <t>Q9NZH6</t>
  </si>
  <si>
    <t>J9NSP1_CANFA</t>
  </si>
  <si>
    <t>J9NSP1</t>
  </si>
  <si>
    <t>J9NY18_CANFA</t>
  </si>
  <si>
    <t>J9NY18</t>
  </si>
  <si>
    <t>J9P745_CANFA</t>
  </si>
  <si>
    <t>J9P745</t>
  </si>
  <si>
    <t>J9PAU1_CANFA</t>
  </si>
  <si>
    <t>J9PAU1</t>
  </si>
  <si>
    <t>K3W4N2_MOUSE</t>
  </si>
  <si>
    <t>K3W4N2</t>
  </si>
  <si>
    <t>K7GL26_PIG</t>
  </si>
  <si>
    <t>K7GL26</t>
  </si>
  <si>
    <t>L5KKS7_PTEAL</t>
  </si>
  <si>
    <t>L5KKS7</t>
  </si>
  <si>
    <t>L5KTR5_PTEAL</t>
  </si>
  <si>
    <t>L5KTR5</t>
  </si>
  <si>
    <t>L5KTV2_PTEAL</t>
  </si>
  <si>
    <t>L5KTV2</t>
  </si>
  <si>
    <t>L5KUH7_PTEAL</t>
  </si>
  <si>
    <t>L5KUH7</t>
  </si>
  <si>
    <t>L5KV65_PTEAL</t>
  </si>
  <si>
    <t>L5KV65</t>
  </si>
  <si>
    <t>L5KV71_PTEAL</t>
  </si>
  <si>
    <t>L5KV71</t>
  </si>
  <si>
    <t>L5KVL1_PTEAL</t>
  </si>
  <si>
    <t>L5KVL1</t>
  </si>
  <si>
    <t>L5LDU4_MYODS</t>
  </si>
  <si>
    <t>L5LDU4</t>
  </si>
  <si>
    <t>L5LE86_MYODS</t>
  </si>
  <si>
    <t>L5LE86</t>
  </si>
  <si>
    <t>L5LES0_MYODS</t>
  </si>
  <si>
    <t>L5LES0</t>
  </si>
  <si>
    <t>L5LFU7_MYODS</t>
  </si>
  <si>
    <t>L5LFU7</t>
  </si>
  <si>
    <t>L5LRS4_MYODS</t>
  </si>
  <si>
    <t>L5LRS4</t>
  </si>
  <si>
    <t>L5LRV7_MYODS</t>
  </si>
  <si>
    <t>L5LRV7</t>
  </si>
  <si>
    <t>L5LRY7_MYODS</t>
  </si>
  <si>
    <t>L5LRY7</t>
  </si>
  <si>
    <t>L9JLV7_TUPCH</t>
  </si>
  <si>
    <t>L9JLV7</t>
  </si>
  <si>
    <t>L9JLW6_TUPCH</t>
  </si>
  <si>
    <t>L9JLW6</t>
  </si>
  <si>
    <t>L9JLW9_TUPCH</t>
  </si>
  <si>
    <t>L9JLW9</t>
  </si>
  <si>
    <t>L9JLY3_TUPCH</t>
  </si>
  <si>
    <t>L9JLY3</t>
  </si>
  <si>
    <t>L9JMA3_TUPCH</t>
  </si>
  <si>
    <t>L9JMA3</t>
  </si>
  <si>
    <t>L9JMH4_TUPCH</t>
  </si>
  <si>
    <t>L9JMH4</t>
  </si>
  <si>
    <t>L9JMJ2_TUPCH</t>
  </si>
  <si>
    <t>L9JMJ2</t>
  </si>
  <si>
    <t>L9JQQ2_TUPCH</t>
  </si>
  <si>
    <t>L9JQQ2</t>
  </si>
  <si>
    <t>L9JQR4_TUPCH</t>
  </si>
  <si>
    <t>L9JQR4</t>
  </si>
  <si>
    <t>L9KNC4_TUPCH</t>
  </si>
  <si>
    <t>L9KNC4</t>
  </si>
  <si>
    <t>M3WBP0_FELCA</t>
  </si>
  <si>
    <t>M3WBP0</t>
  </si>
  <si>
    <t>M3WBP3_FELCA</t>
  </si>
  <si>
    <t>M3WBP3</t>
  </si>
  <si>
    <t>M3WBP6_FELCA</t>
  </si>
  <si>
    <t>M3WBP6</t>
  </si>
  <si>
    <t>M3WFY6_FELCA</t>
  </si>
  <si>
    <t>M3WFY6</t>
  </si>
  <si>
    <t>M3WPS5_FELCA</t>
  </si>
  <si>
    <t>M3WPS5</t>
  </si>
  <si>
    <t>M3WT43_FELCA</t>
  </si>
  <si>
    <t>M3WT43</t>
  </si>
  <si>
    <t>M3XGS4_LATCH</t>
  </si>
  <si>
    <t>M3XGS4</t>
  </si>
  <si>
    <t>M3XX49_MUSPF</t>
  </si>
  <si>
    <t>M3XX49</t>
  </si>
  <si>
    <t>M3YDQ8_MUSPF</t>
  </si>
  <si>
    <t>M3YDQ8</t>
  </si>
  <si>
    <t>M3YDR5_MUSPF</t>
  </si>
  <si>
    <t>M3YDR5</t>
  </si>
  <si>
    <t>M3YDT8_MUSPF</t>
  </si>
  <si>
    <t>M3YDT8</t>
  </si>
  <si>
    <t>M3YDW1_MUSPF</t>
  </si>
  <si>
    <t>M3YDW1</t>
  </si>
  <si>
    <t>M3YDX6_MUSPF</t>
  </si>
  <si>
    <t>M3YDX6</t>
  </si>
  <si>
    <t>M3YEA4_MUSPF</t>
  </si>
  <si>
    <t>M3YEA4</t>
  </si>
  <si>
    <t>M3YH89_MUSPF</t>
  </si>
  <si>
    <t>M3YH89</t>
  </si>
  <si>
    <t>M3ZG18_XIPMA</t>
  </si>
  <si>
    <t>M3ZG18</t>
  </si>
  <si>
    <t>M3ZI95_XIPMA</t>
  </si>
  <si>
    <t>M3ZI95</t>
  </si>
  <si>
    <t>M4A1G7_XIPMA</t>
  </si>
  <si>
    <t>M4A1G7</t>
  </si>
  <si>
    <t>M4AQU2_XIPMA</t>
  </si>
  <si>
    <t>M4AQU2</t>
  </si>
  <si>
    <t>M4WG34_SHEEP</t>
  </si>
  <si>
    <t>M4WG34</t>
  </si>
  <si>
    <t>M7AM46_CHEMY</t>
  </si>
  <si>
    <t>M7AM46</t>
  </si>
  <si>
    <t>M7ATM2_CHEMY</t>
  </si>
  <si>
    <t>M7ATM2</t>
  </si>
  <si>
    <t>M7AWZ8_CHEMY</t>
  </si>
  <si>
    <t>M7AWZ8</t>
  </si>
  <si>
    <t>M7AZ36_CHEMY</t>
  </si>
  <si>
    <t>M7AZ36</t>
  </si>
  <si>
    <t>M7B3F5_CHEMY</t>
  </si>
  <si>
    <t>M7B3F5</t>
  </si>
  <si>
    <t>M7BD03_CHEMY</t>
  </si>
  <si>
    <t>M7BD03</t>
  </si>
  <si>
    <t>M7BD88_CHEMY</t>
  </si>
  <si>
    <t>M7BD88</t>
  </si>
  <si>
    <t>M7BPB2_CHEMY</t>
  </si>
  <si>
    <t>M7BPB2</t>
  </si>
  <si>
    <t>Q08FU8_DPV83</t>
  </si>
  <si>
    <t>Q08FU8</t>
  </si>
  <si>
    <t>Q2VCE2_CANFA</t>
  </si>
  <si>
    <t>Q2VCE2</t>
  </si>
  <si>
    <t>Q3TBV5_MOUSE</t>
  </si>
  <si>
    <t>Q3TBV5</t>
  </si>
  <si>
    <t>Q3U0P4_MOUSE</t>
  </si>
  <si>
    <t>Q3U0P4</t>
  </si>
  <si>
    <t>Q5BKB0_RAT</t>
  </si>
  <si>
    <t>Q5BKB0</t>
  </si>
  <si>
    <t>Q6IT44_CHICK</t>
  </si>
  <si>
    <t>Q6IT44</t>
  </si>
  <si>
    <t>Q712K7_ORNAN</t>
  </si>
  <si>
    <t>Q712K7</t>
  </si>
  <si>
    <t>R4G9C5_ANOCA</t>
  </si>
  <si>
    <t>R4G9C5</t>
  </si>
  <si>
    <t>U3IE90_ANAPL</t>
  </si>
  <si>
    <t>U3IE90</t>
  </si>
  <si>
    <t>U3JBA1_FICAL</t>
  </si>
  <si>
    <t>U3JBA1</t>
  </si>
  <si>
    <t>U3JBA2_FICAL</t>
  </si>
  <si>
    <t>U3JBA2</t>
  </si>
  <si>
    <t>U3JSG2_FICAL</t>
  </si>
  <si>
    <t>U3JSG2</t>
  </si>
  <si>
    <t>U3JUL9_FICAL</t>
  </si>
  <si>
    <t>U3JUL9</t>
  </si>
  <si>
    <t>U3JUM1_FICAL</t>
  </si>
  <si>
    <t>U3JUM1</t>
  </si>
  <si>
    <t>U3KPW9_HUMAN</t>
  </si>
  <si>
    <t>U3KPW9</t>
  </si>
  <si>
    <t>V8NB61_OPHHA</t>
  </si>
  <si>
    <t>V8NB61</t>
  </si>
  <si>
    <t>V8NJN5_OPHHA</t>
  </si>
  <si>
    <t>V8NJN5</t>
  </si>
  <si>
    <t>V8PCJ5_OPHHA</t>
  </si>
  <si>
    <t>V8PCJ5</t>
  </si>
  <si>
    <t>V8PFB5_OPHHA</t>
  </si>
  <si>
    <t>V8PFB5</t>
  </si>
  <si>
    <t>V8PGF3_OPHHA</t>
  </si>
  <si>
    <t>V8PGF3</t>
  </si>
  <si>
    <t>W5KMA5_ASTMX</t>
  </si>
  <si>
    <t>W5KMA5</t>
  </si>
  <si>
    <t>W5KMC2_ASTMX</t>
  </si>
  <si>
    <t>W5KMC2</t>
  </si>
  <si>
    <t>W5KMD6_ASTMX</t>
  </si>
  <si>
    <t>W5KMD6</t>
  </si>
  <si>
    <t>W5MG35_LEPOC</t>
  </si>
  <si>
    <t>W5MG35</t>
  </si>
  <si>
    <t>W5Q3V0_SHEEP</t>
  </si>
  <si>
    <t>W5Q3V0</t>
  </si>
  <si>
    <t>W5QI35_SHEEP</t>
  </si>
  <si>
    <t>W5QI35</t>
  </si>
  <si>
    <t>W5QI42_SHEEP</t>
  </si>
  <si>
    <t>W5QI42</t>
  </si>
  <si>
    <t>W5QI43_SHEEP</t>
  </si>
  <si>
    <t>W5QI43</t>
  </si>
  <si>
    <t>W5QI50_SHEEP</t>
  </si>
  <si>
    <t>W5QI50</t>
  </si>
  <si>
    <t>W5QI55_SHEEP</t>
  </si>
  <si>
    <t>W5QI55</t>
  </si>
  <si>
    <t>W5QI56_SHEEP</t>
  </si>
  <si>
    <t>W5QI56</t>
  </si>
  <si>
    <t>W5QI58_SHEEP</t>
  </si>
  <si>
    <t>W5QI58</t>
  </si>
  <si>
    <t>W5QI68_SHEEP</t>
  </si>
  <si>
    <t>W5QI68</t>
  </si>
  <si>
    <t>W5QI89_SHEEP</t>
  </si>
  <si>
    <t>W5QI89</t>
  </si>
  <si>
    <t>Z4YNI9_RAT</t>
  </si>
  <si>
    <t>Z4YNI9</t>
  </si>
  <si>
    <t>Длина домена IL-1</t>
  </si>
  <si>
    <t>ID</t>
  </si>
  <si>
    <t>primary_AC</t>
  </si>
  <si>
    <t>OS</t>
  </si>
  <si>
    <t>OX</t>
  </si>
  <si>
    <t>Taxonomy</t>
  </si>
  <si>
    <t xml:space="preserve"> Poecilia formosa (Amazon molly) (Limia formosa).</t>
  </si>
  <si>
    <t xml:space="preserve"> NCBI_TaxID=48698 {ECO:0000313|Ensembl:ENSPFOP00000007585, ECO:0000313|Proteomes:UP000028760};</t>
  </si>
  <si>
    <t>Eukaryota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</si>
  <si>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</si>
  <si>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</si>
  <si>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</si>
  <si>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</si>
  <si>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</si>
  <si>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</si>
  <si>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</si>
  <si>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</si>
  <si>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</si>
  <si>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</si>
  <si>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</si>
  <si>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</si>
  <si>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</si>
  <si>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</si>
  <si>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</si>
  <si>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Poecilia.</t>
  </si>
  <si>
    <t xml:space="preserve"> NCBI_TaxID=48698 {ECO:0000313|Ensembl:ENSPFOP00000016226, ECO:0000313|Proteomes:UP000028760};</t>
  </si>
  <si>
    <t xml:space="preserve"> NCBI_TaxID=48698 {ECO:0000313|Ensembl:ENSPFOP00000016903, ECO:0000313|Proteomes:UP000028760};</t>
  </si>
  <si>
    <t xml:space="preserve"> NCBI_TaxID=48698 {ECO:0000313|Ensembl:ENSPFOP00000018929, ECO:0000313|Proteomes:UP000028760};</t>
  </si>
  <si>
    <t xml:space="preserve"> Fukomys damarensis (Damaraland mole rat) (Cryptomys damarensis).</t>
  </si>
  <si>
    <t xml:space="preserve"> NCBI_TaxID=885580 {ECO:0000313|EMBL:KFO20743.1, ECO:0000313|Proteomes:UP000028990};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</si>
  <si>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</si>
  <si>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</si>
  <si>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</si>
  <si>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</si>
  <si>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</si>
  <si>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>Hystricognathi</t>
  </si>
  <si>
    <t xml:space="preserve"> Bathyergidae</t>
  </si>
  <si>
    <t xml:space="preserve"> Fukomys.</t>
  </si>
  <si>
    <t xml:space="preserve"> NCBI_TaxID=885580 {ECO:0000313|EMBL:KFO26699.1, ECO:0000313|Proteomes:UP000028990};</t>
  </si>
  <si>
    <t xml:space="preserve"> NCBI_TaxID=885580 {ECO:0000313|EMBL:KFO26704.1, ECO:0000313|Proteomes:UP000028990};</t>
  </si>
  <si>
    <t xml:space="preserve"> NCBI_TaxID=885580 {ECO:0000313|EMBL:KFO26702.1, ECO:0000313|Proteomes:UP000028990};</t>
  </si>
  <si>
    <t xml:space="preserve"> NCBI_TaxID=885580 {ECO:0000313|EMBL:KFO26698.1, ECO:0000313|Proteomes:UP000028990};</t>
  </si>
  <si>
    <t xml:space="preserve"> NCBI_TaxID=885580 {ECO:0000313|EMBL:KFO26703.1, ECO:0000313|Proteomes:UP000028990};</t>
  </si>
  <si>
    <t xml:space="preserve"> NCBI_TaxID=885580 {ECO:0000313|EMBL:KFO26700.1, ECO:0000313|Proteomes:UP000028990};</t>
  </si>
  <si>
    <t xml:space="preserve"> NCBI_TaxID=885580 {ECO:0000313|EMBL:KFO26705.1, ECO:0000313|Proteomes:UP000028990};</t>
  </si>
  <si>
    <t xml:space="preserve"> NCBI_TaxID=885580 {ECO:0000313|EMBL:KFO26701.1, ECO:0000313|Proteomes:UP000028990};</t>
  </si>
  <si>
    <t xml:space="preserve"> Chaetura pelagica (Chimney swift).</t>
  </si>
  <si>
    <t xml:space="preserve"> NCBI_TaxID=8897 {ECO:0000313|EMBL:KFU89418.1, ECO:0000313|Proteomes:UP000031515};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</si>
  <si>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</si>
  <si>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</si>
  <si>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</si>
  <si>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</si>
  <si>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</si>
  <si>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</si>
  <si>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</si>
  <si>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</si>
  <si>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Apodiformes</t>
  </si>
  <si>
    <t xml:space="preserve"> Apodidae</t>
  </si>
  <si>
    <t xml:space="preserve"> Chaetura.</t>
  </si>
  <si>
    <t xml:space="preserve"> Papio anubis (Olive baboon).</t>
  </si>
  <si>
    <t xml:space="preserve"> NCBI_TaxID=9555 {ECO:0000313|Ensembl:ENSPANP00000002044, ECO:0000313|Proteomes:UP000028761};</t>
  </si>
  <si>
    <t xml:space="preserve"> Primates</t>
  </si>
  <si>
    <t xml:space="preserve"> Haplorrhini</t>
  </si>
  <si>
    <t>Catarrhini</t>
  </si>
  <si>
    <t xml:space="preserve"> Cercopithecidae</t>
  </si>
  <si>
    <t xml:space="preserve"> Cercopithecinae</t>
  </si>
  <si>
    <t xml:space="preserve"> Papio.</t>
  </si>
  <si>
    <t xml:space="preserve"> NCBI_TaxID=9555 {ECO:0000313|Ensembl:ENSPANP00000011447, ECO:0000313|Proteomes:UP000028761};</t>
  </si>
  <si>
    <t xml:space="preserve"> NCBI_TaxID=9555 {ECO:0000313|Ensembl:ENSPANP00000011448, ECO:0000313|Proteomes:UP000028761};</t>
  </si>
  <si>
    <t xml:space="preserve"> NCBI_TaxID=9555 {ECO:0000313|Ensembl:ENSPANP00000011449, ECO:0000313|Proteomes:UP000028761};</t>
  </si>
  <si>
    <t xml:space="preserve"> NCBI_TaxID=9555 {ECO:0000313|Ensembl:ENSPANP00000011450, ECO:0000313|Proteomes:UP000028761};</t>
  </si>
  <si>
    <t xml:space="preserve"> NCBI_TaxID=9555 {ECO:0000313|Ensembl:ENSPANP00000011451, ECO:0000313|Proteomes:UP000028761};</t>
  </si>
  <si>
    <t xml:space="preserve"> NCBI_TaxID=9555 {ECO:0000313|Ensembl:ENSPANP00000011452, ECO:0000313|Proteomes:UP000028761};</t>
  </si>
  <si>
    <t xml:space="preserve"> NCBI_TaxID=9555 {ECO:0000313|Ensembl:ENSPANP00000011454, ECO:0000313|Proteomes:UP000028761};</t>
  </si>
  <si>
    <t xml:space="preserve"> NCBI_TaxID=9555 {ECO:0000313|Ensembl:ENSPANP00000014895, ECO:0000313|Proteomes:UP000028761};</t>
  </si>
  <si>
    <t xml:space="preserve"> Felis catus (Cat) (Felis silvestris catus).</t>
  </si>
  <si>
    <t xml:space="preserve"> NCBI_TaxID=9685 {ECO:0000313|Ensembl:ENSFCAP00000005482, ECO:0000313|Proteomes:UP000011712};</t>
  </si>
  <si>
    <t xml:space="preserve"> Laurasiatheria</t>
  </si>
  <si>
    <t xml:space="preserve"> Carnivora</t>
  </si>
  <si>
    <t xml:space="preserve"> Feliformia</t>
  </si>
  <si>
    <t xml:space="preserve"> Felidae</t>
  </si>
  <si>
    <t>Felinae</t>
  </si>
  <si>
    <t xml:space="preserve"> Felis.</t>
  </si>
  <si>
    <t xml:space="preserve"> NCBI_TaxID=9685 {ECO:0000313|Ensembl:ENSFCAP00000007503, ECO:0000313|Proteomes:UP000011712};</t>
  </si>
  <si>
    <t xml:space="preserve"> Chlorocebus sabaeus (Green monkey) (Cercopithecus sabaeus).</t>
  </si>
  <si>
    <t xml:space="preserve"> NCBI_TaxID=60711 {ECO:0000313|Ensembl:ENSCSAP00000012751, ECO:0000313|Proteomes:UP000029965};</t>
  </si>
  <si>
    <t xml:space="preserve"> Chlorocebus.</t>
  </si>
  <si>
    <t xml:space="preserve"> NCBI_TaxID=60711 {ECO:0000313|Ensembl:ENSCSAP00000012773, ECO:0000313|Proteomes:UP000029965};</t>
  </si>
  <si>
    <t xml:space="preserve"> NCBI_TaxID=60711 {ECO:0000313|Ensembl:ENSCSAP00000012780, ECO:0000313|Proteomes:UP000029965};</t>
  </si>
  <si>
    <t xml:space="preserve"> NCBI_TaxID=60711 {ECO:0000313|Ensembl:ENSCSAP00000012784, ECO:0000313|Proteomes:UP000029965};</t>
  </si>
  <si>
    <t xml:space="preserve"> NCBI_TaxID=60711 {ECO:0000313|Ensembl:ENSCSAP00000012794, ECO:0000313|Proteomes:UP000029965};</t>
  </si>
  <si>
    <t xml:space="preserve"> NCBI_TaxID=60711 {ECO:0000313|Ensembl:ENSCSAP00000012801, ECO:0000313|Proteomes:UP000029965};</t>
  </si>
  <si>
    <t xml:space="preserve"> NCBI_TaxID=60711 {ECO:0000313|Ensembl:ENSCSAP00000012808, ECO:0000313|Proteomes:UP000029965};</t>
  </si>
  <si>
    <t xml:space="preserve"> NCBI_TaxID=60711 {ECO:0000313|Ensembl:ENSCSAP00000012818, ECO:0000313|Proteomes:UP000029965};</t>
  </si>
  <si>
    <t xml:space="preserve"> NCBI_TaxID=60711 {ECO:0000313|Ensembl:ENSCSAP00000015225, ECO:0000313|Proteomes:UP000029965};</t>
  </si>
  <si>
    <t xml:space="preserve"> Rattus norvegicus (Rat).</t>
  </si>
  <si>
    <t xml:space="preserve"> NCBI_TaxID=10116 {ECO:0000313|Ensembl:ENSRNOP00000071252, ECO:0000313|Proteomes:UP000002494};</t>
  </si>
  <si>
    <t xml:space="preserve"> Sciurognathi</t>
  </si>
  <si>
    <t>Muroidea</t>
  </si>
  <si>
    <t xml:space="preserve"> Muridae</t>
  </si>
  <si>
    <t xml:space="preserve"> Murinae</t>
  </si>
  <si>
    <t xml:space="preserve"> Rattus.</t>
  </si>
  <si>
    <t>A0T125_CANLF</t>
  </si>
  <si>
    <t xml:space="preserve"> Canis lupus familiaris (Dog) (Canis familiaris).</t>
  </si>
  <si>
    <t xml:space="preserve"> NCBI_TaxID=9615 {ECO:0000313|EMBL:ABK59324.1};</t>
  </si>
  <si>
    <t xml:space="preserve"> Caniformia</t>
  </si>
  <si>
    <t xml:space="preserve"> Canidae</t>
  </si>
  <si>
    <t>Canis.</t>
  </si>
  <si>
    <t xml:space="preserve"> Meleagris gallopavo (Common turkey).</t>
  </si>
  <si>
    <t xml:space="preserve"> NCBI_TaxID=9103;</t>
  </si>
  <si>
    <t xml:space="preserve"> Galloanserae</t>
  </si>
  <si>
    <t xml:space="preserve"> Galliformes</t>
  </si>
  <si>
    <t>Phasianidae</t>
  </si>
  <si>
    <t xml:space="preserve"> Meleagridinae</t>
  </si>
  <si>
    <t xml:space="preserve"> Meleagris.</t>
  </si>
  <si>
    <t xml:space="preserve"> Equus caballus (Horse).</t>
  </si>
  <si>
    <t xml:space="preserve"> NCBI_TaxID=9796;</t>
  </si>
  <si>
    <t xml:space="preserve"> Perissodactyla</t>
  </si>
  <si>
    <t xml:space="preserve"> Equidae</t>
  </si>
  <si>
    <t xml:space="preserve"> Equus.</t>
  </si>
  <si>
    <t xml:space="preserve"> NCBI_TaxID=60711 {ECO:0000313|EMBL:ACI28917.1, ECO:0000313|Proteomes:UP000029965};</t>
  </si>
  <si>
    <t xml:space="preserve"> Homo sapiens (Human).</t>
  </si>
  <si>
    <t xml:space="preserve"> NCBI_TaxID=9606 {ECO:0000313|Ensembl:ENSP00000409262, ECO:0000313|Proteomes:UP000005640};</t>
  </si>
  <si>
    <t xml:space="preserve"> Hominidae</t>
  </si>
  <si>
    <t xml:space="preserve"> Homo.</t>
  </si>
  <si>
    <t xml:space="preserve"> NCBI_TaxID=10116 {ECO:0000313|Ensembl:ENSRNOP00000007593, ECO:0000313|Proteomes:UP000002494};</t>
  </si>
  <si>
    <t xml:space="preserve"> NCBI_TaxID=10116 {ECO:0000313|Ensembl:ENSRNOP00000007540, ECO:0000313|Proteomes:UP000002494};</t>
  </si>
  <si>
    <t xml:space="preserve"> NCBI_TaxID=10116 {ECO:0000313|Ensembl:ENSRNOP00000059138, ECO:0000313|Proteomes:UP000002494};</t>
  </si>
  <si>
    <t xml:space="preserve"> NCBI_TaxID=10116 {ECO:0000313|Ensembl:ENSRNOP00000007675, ECO:0000313|Proteomes:UP000002494};</t>
  </si>
  <si>
    <t xml:space="preserve"> Cavia porcellus (Guinea pig).</t>
  </si>
  <si>
    <t xml:space="preserve"> NCBI_TaxID=10141;</t>
  </si>
  <si>
    <t xml:space="preserve"> Caviidae</t>
  </si>
  <si>
    <t xml:space="preserve"> Cavia.</t>
  </si>
  <si>
    <t xml:space="preserve"> Bos taurus (Bovine).</t>
  </si>
  <si>
    <t xml:space="preserve"> NCBI_TaxID=9913 {ECO:0000313|Ensembl:ENSBTAP00000023975, ECO:0000313|Proteomes:UP000009136};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</si>
  <si>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</si>
  <si>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</si>
  <si>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</si>
  <si>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</si>
  <si>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</si>
  <si>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</si>
  <si>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NCBI_TaxID=9913 {ECO:0000313|Ensembl:ENSBTAP00000029311, ECO:0000313|Proteomes:UP000009136};</t>
  </si>
  <si>
    <t xml:space="preserve"> NCBI_TaxID=9913 {ECO:0000313|Ensembl:ENSBTAP00000002694, ECO:0000313|Proteomes:UP000009136};</t>
  </si>
  <si>
    <t>E2R865_CANLF</t>
  </si>
  <si>
    <t xml:space="preserve"> NCBI_TaxID=9615 {ECO:0000313|Ensembl:ENSCAFP00000010781, ECO:0000313|Proteomes:UP000002254};</t>
  </si>
  <si>
    <t>E2R8Z2_CANLF</t>
  </si>
  <si>
    <t xml:space="preserve"> NCBI_TaxID=9615 {ECO:0000313|Ensembl:ENSCAFP00000010776, ECO:0000313|Proteomes:UP000002254};</t>
  </si>
  <si>
    <t xml:space="preserve"> Danio rerio (Zebrafish) (Brachydanio rerio).</t>
  </si>
  <si>
    <t xml:space="preserve"> NCBI_TaxID=7955 {ECO:0000313|Ensembl:ENSDARP00000105999, ECO:0000313|Proteomes:UP000000437};</t>
  </si>
  <si>
    <t xml:space="preserve"> Ostariophysi</t>
  </si>
  <si>
    <t xml:space="preserve"> Cypriniformes</t>
  </si>
  <si>
    <t>Cyprinidae</t>
  </si>
  <si>
    <t xml:space="preserve"> Danio.</t>
  </si>
  <si>
    <t xml:space="preserve"> NCBI_TaxID=10116 {ECO:0000313|Ensembl:ENSRNOP00000006113, ECO:0000313|Proteomes:UP000002494};</t>
  </si>
  <si>
    <t xml:space="preserve"> NCBI_TaxID=10116 {ECO:0000313|Ensembl:ENSRNOP00000006126, ECO:0000313|Proteomes:UP000002494};</t>
  </si>
  <si>
    <t xml:space="preserve"> NCBI_TaxID=9913 {ECO:0000313|Ensembl:ENSBTAP00000032984, ECO:0000313|Proteomes:UP000009136};</t>
  </si>
  <si>
    <t xml:space="preserve"> NCBI_TaxID=9913 {ECO:0000313|Ensembl:ENSBTAP00000023970, ECO:0000313|Proteomes:UP000009136};</t>
  </si>
  <si>
    <t xml:space="preserve"> NCBI_TaxID=9913 {ECO:0000313|Ensembl:ENSBTAP00000042793, ECO:0000313|Proteomes:UP000009136};</t>
  </si>
  <si>
    <t xml:space="preserve"> NCBI_TaxID=9913 {ECO:0000313|Ensembl:ENSBTAP00000002696, ECO:0000313|Proteomes:UP000009136};</t>
  </si>
  <si>
    <t>F1PT49_CANLF</t>
  </si>
  <si>
    <t xml:space="preserve"> NCBI_TaxID=9615 {ECO:0000313|Ensembl:ENSCAFP00000010784, ECO:0000313|Proteomes:UP000002254};</t>
  </si>
  <si>
    <t xml:space="preserve"> Sus scrofa (Pig).</t>
  </si>
  <si>
    <t xml:space="preserve"> NCBI_TaxID=9823 {ECO:0000313|Ensembl:ENSSSCP00000008635, ECO:0000313|Proteomes:UP000008227};</t>
  </si>
  <si>
    <t xml:space="preserve"> Suina</t>
  </si>
  <si>
    <t xml:space="preserve"> Suidae</t>
  </si>
  <si>
    <t>Sus.</t>
  </si>
  <si>
    <t xml:space="preserve"> NCBI_TaxID=9796 {ECO:0000313|Ensembl:ENSECAP00000015290, ECO:0000313|Proteomes:UP000002281};</t>
  </si>
  <si>
    <t xml:space="preserve"> Callithrix jacchus (White-tufted-ear marmoset).</t>
  </si>
  <si>
    <t xml:space="preserve"> NCBI_TaxID=9483 {ECO:0000313|Ensembl:ENSCJAP00000030094, ECO:0000313|Proteomes:UP000008225};</t>
  </si>
  <si>
    <t>Platyrrhini</t>
  </si>
  <si>
    <t xml:space="preserve"> Cebidae</t>
  </si>
  <si>
    <t xml:space="preserve"> Callitrichinae</t>
  </si>
  <si>
    <t xml:space="preserve"> Callithrix.</t>
  </si>
  <si>
    <t xml:space="preserve"> Monodelphis domestica (Gray short-tailed opossum).</t>
  </si>
  <si>
    <t xml:space="preserve"> NCBI_TaxID=13616 {ECO:0000313|Ensembl:ENSMODP00000017275,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</si>
  <si>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</si>
  <si>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</si>
  <si>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</si>
  <si>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</si>
  <si>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Macaca mulatta (Rhesus macaque).</t>
  </si>
  <si>
    <t xml:space="preserve"> NCBI_TaxID=9544 {ECO:0000313|Ensembl:ENSMMUP00000001327, ECO:0000313|Proteomes:UP000006718};</t>
  </si>
  <si>
    <t xml:space="preserve"> Macaca.</t>
  </si>
  <si>
    <t xml:space="preserve"> NCBI_TaxID=9544 {ECO:0000313|Ensembl:ENSMMUP00000001326, ECO:0000313|Proteomes:UP000006718};</t>
  </si>
  <si>
    <t xml:space="preserve"> NCBI_TaxID=9544 {ECO:0000313|Ensembl:ENSMMUP00000001324, ECO:0000313|Proteomes:UP000006718};</t>
  </si>
  <si>
    <t xml:space="preserve"> NCBI_TaxID=9483 {ECO:0000313|Ensembl:ENSCJAP00000045744, ECO:0000313|Proteomes:UP000008225};</t>
  </si>
  <si>
    <t xml:space="preserve"> NCBI_TaxID=13616 {ECO:0000313|Ensembl:ENSMODP00000017267, ECO:0000313|Proteomes:UP000002280};</t>
  </si>
  <si>
    <t xml:space="preserve"> NCBI_TaxID=13616 {ECO:0000313|Ensembl:ENSMODP00000017259, ECO:0000313|Proteomes:UP000002280};</t>
  </si>
  <si>
    <t xml:space="preserve"> NCBI_TaxID=13616 {ECO:0000313|Ensembl:ENSMODP00000017254, ECO:0000313|Proteomes:UP000002280};</t>
  </si>
  <si>
    <t xml:space="preserve"> NCBI_TaxID=13616 {ECO:0000313|Ensembl:ENSMODP00000017250, ECO:0000313|Proteomes:UP000002280};</t>
  </si>
  <si>
    <t xml:space="preserve"> NCBI_TaxID=13616 {ECO:0000313|Ensembl:ENSMODP00000017247, ECO:0000313|Proteomes:UP000002280};</t>
  </si>
  <si>
    <t xml:space="preserve"> NCBI_TaxID=13616 {ECO:0000313|Ensembl:ENSMODP00000017242, ECO:0000313|Proteomes:UP000002280};</t>
  </si>
  <si>
    <t xml:space="preserve"> NCBI_TaxID=13616 {ECO:0000313|Ensembl:ENSMODP00000017238, ECO:0000313|Proteomes:UP000002280};</t>
  </si>
  <si>
    <t xml:space="preserve"> NCBI_TaxID=9796 {ECO:0000313|Ensembl:ENSECAP00000013315, ECO:0000313|Proteomes:UP000002281};</t>
  </si>
  <si>
    <t xml:space="preserve"> Ornithorhynchus anatinus (Duckbill platypus).</t>
  </si>
  <si>
    <t xml:space="preserve"> NCBI_TaxID=9258 {ECO:0000313|Ensembl:ENSOANP00000016720, ECO:0000313|Proteomes:UP000002279};</t>
  </si>
  <si>
    <t xml:space="preserve"> Monotremata</t>
  </si>
  <si>
    <t xml:space="preserve"> Ornithorhynchidae</t>
  </si>
  <si>
    <t xml:space="preserve"> Ornithorhynchus.</t>
  </si>
  <si>
    <t xml:space="preserve"> NCBI_TaxID=9258 {ECO:0000313|Ensembl:ENSOANP00000016719, ECO:0000313|Proteomes:UP000002279};</t>
  </si>
  <si>
    <t xml:space="preserve"> NCBI_TaxID=9258 {ECO:0000313|Ensembl:ENSOANP00000016718, ECO:0000313|Proteomes:UP000002279};</t>
  </si>
  <si>
    <t xml:space="preserve"> NCBI_TaxID=9258 {ECO:0000313|Ensembl:ENSOANP00000016717, ECO:0000313|Proteomes:UP000002279};</t>
  </si>
  <si>
    <t xml:space="preserve"> NCBI_TaxID=9258 {ECO:0000313|Ensembl:ENSOANP00000016716, ECO:0000313|Proteomes:UP000002279};</t>
  </si>
  <si>
    <t xml:space="preserve"> NCBI_TaxID=9258 {ECO:0000313|Ensembl:ENSOANP00000016715, ECO:0000313|Proteomes:UP000002279};</t>
  </si>
  <si>
    <t xml:space="preserve"> NCBI_TaxID=9258 {ECO:0000313|Ensembl:ENSOANP00000016713, ECO:0000313|Proteomes:UP000002279};</t>
  </si>
  <si>
    <t xml:space="preserve"> NCBI_TaxID=13616 {ECO:0000313|Ensembl:ENSMODP00000038361, ECO:0000313|Proteomes:UP000002280};</t>
  </si>
  <si>
    <t xml:space="preserve"> NCBI_TaxID=9483 {ECO:0000313|Ensembl:ENSCJAP00000030146, ECO:0000313|Proteomes:UP000008225};</t>
  </si>
  <si>
    <t xml:space="preserve"> NCBI_TaxID=9544 {ECO:0000313|Ensembl:ENSMMUP00000019986, ECO:0000313|Proteomes:UP000006718};</t>
  </si>
  <si>
    <t xml:space="preserve"> NCBI_TaxID=9483 {ECO:0000313|Ensembl:ENSCJAP00000025597, ECO:0000313|Proteomes:UP000008225};</t>
  </si>
  <si>
    <t xml:space="preserve"> NCBI_TaxID=9544 {ECO:0000313|Ensembl:ENSMMUP00000007792, ECO:0000313|Proteomes:UP000006718};</t>
  </si>
  <si>
    <t xml:space="preserve"> Xenopus tropicalis (Western clawed frog) (Silurana tropicalis).</t>
  </si>
  <si>
    <t xml:space="preserve"> NCBI_TaxID=8364 {ECO:0000313|Ensembl:ENSXETP00000002737, ECO:0000313|Proteomes:UP000008143};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</si>
  <si>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</si>
  <si>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</si>
  <si>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</si>
  <si>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</si>
  <si>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</si>
  <si>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</si>
  <si>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</si>
  <si>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</si>
  <si>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NCBI_TaxID=9796 {ECO:0000313|Ensembl:ENSECAP00000019306, ECO:0000313|Proteomes:UP000002281};</t>
  </si>
  <si>
    <t xml:space="preserve"> NCBI_TaxID=9796 {ECO:0000313|Ensembl:ENSECAP00000014561, ECO:0000313|Proteomes:UP000002281};</t>
  </si>
  <si>
    <t xml:space="preserve"> NCBI_TaxID=9483 {ECO:0000313|Ensembl:ENSCJAP00000025657, ECO:0000313|Proteomes:UP000008225};</t>
  </si>
  <si>
    <t xml:space="preserve"> Gallus gallus (Chicken).</t>
  </si>
  <si>
    <t xml:space="preserve"> NCBI_TaxID=9031 {ECO:0000313|Ensembl:ENSGALP00000000737, ECO:0000313|Proteomes:UP000000539};</t>
  </si>
  <si>
    <t xml:space="preserve"> Phasianinae</t>
  </si>
  <si>
    <t xml:space="preserve"> Gallus.</t>
  </si>
  <si>
    <t xml:space="preserve"> NCBI_TaxID=9258 {ECO:0000313|Ensembl:ENSOANP00000022580, ECO:0000313|Proteomes:UP000002279};</t>
  </si>
  <si>
    <t xml:space="preserve"> NCBI_TaxID=9483 {ECO:0000313|Ensembl:ENSCJAP00000025636, ECO:0000313|Proteomes:UP000008225};</t>
  </si>
  <si>
    <t xml:space="preserve"> NCBI_TaxID=9796 {ECO:0000313|Ensembl:ENSECAP00000017907, ECO:0000313|Proteomes:UP000002281};</t>
  </si>
  <si>
    <t xml:space="preserve"> NCBI_TaxID=9796 {ECO:0000313|Ensembl:ENSECAP00000021137, ECO:0000313|Proteomes:UP000002281};</t>
  </si>
  <si>
    <t xml:space="preserve"> NCBI_TaxID=9483 {ECO:0000313|Ensembl:ENSCJAP00000025621, ECO:0000313|Proteomes:UP000008225};</t>
  </si>
  <si>
    <t xml:space="preserve"> NCBI_TaxID=9796 {ECO:0000313|Ensembl:ENSECAP00000000159, ECO:0000313|Proteomes:UP000002281};</t>
  </si>
  <si>
    <t xml:space="preserve"> NCBI_TaxID=9483 {ECO:0000313|Ensembl:ENSCJAP00000025611, ECO:0000313|Proteomes:UP000008225};</t>
  </si>
  <si>
    <t xml:space="preserve"> NCBI_TaxID=9796 {ECO:0000313|Ensembl:ENSECAP00000017550, ECO:0000313|Proteomes:UP000002281};</t>
  </si>
  <si>
    <t xml:space="preserve"> NCBI_TaxID=13616 {ECO:0000313|Ensembl:ENSMODP00000034135, ECO:0000313|Proteomes:UP000002280};</t>
  </si>
  <si>
    <t xml:space="preserve"> NCBI_TaxID=9544 {ECO:0000313|Ensembl:ENSMMUP00000023946, ECO:0000313|Proteomes:UP000006718};</t>
  </si>
  <si>
    <t xml:space="preserve"> NCBI_TaxID=9544 {ECO:0000313|Ensembl:ENSMMUP00000023944, ECO:0000313|Proteomes:UP000006718};</t>
  </si>
  <si>
    <t xml:space="preserve"> NCBI_TaxID=9544 {ECO:0000313|Ensembl:ENSMMUP00000023943, ECO:0000313|Proteomes:UP000006718};</t>
  </si>
  <si>
    <t xml:space="preserve"> NCBI_TaxID=10116 {ECO:0000313|Ensembl:ENSRNOP00000007512, ECO:0000313|Proteomes:UP000002494};</t>
  </si>
  <si>
    <t xml:space="preserve"> NCBI_TaxID=9544 {ECO:0000313|Ensembl:ENSMMUP00000026007, ECO:0000313|Proteomes:UP000006718};</t>
  </si>
  <si>
    <t xml:space="preserve"> NCBI_TaxID=9544 {ECO:0000313|Ensembl:ENSMMUP00000026006, ECO:0000313|Proteomes:UP000006718};</t>
  </si>
  <si>
    <t xml:space="preserve"> NCBI_TaxID=9544 {ECO:0000313|Ensembl:ENSMMUP00000036120, ECO:0000313|Proteomes:UP000006718};</t>
  </si>
  <si>
    <t xml:space="preserve"> NCBI_TaxID=9544 {ECO:0000313|Ensembl:ENSMMUP00000036116, ECO:0000313|Proteomes:UP000006718};</t>
  </si>
  <si>
    <t xml:space="preserve"> NCBI_TaxID=9544 {ECO:0000313|Ensembl:ENSMMUP00000017085, ECO:0000313|Proteomes:UP000006718};</t>
  </si>
  <si>
    <t xml:space="preserve"> NCBI_TaxID=9483 {ECO:0000313|Ensembl:ENSCJAP00000031896, ECO:0000313|Proteomes:UP000008225};</t>
  </si>
  <si>
    <t xml:space="preserve"> NCBI_TaxID=9483 {ECO:0000313|Ensembl:ENSCJAP00000031888, ECO:0000313|Proteomes:UP000008225};</t>
  </si>
  <si>
    <t xml:space="preserve"> NCBI_TaxID=9483 {ECO:0000313|Ensembl:ENSCJAP00000031882, ECO:0000313|Proteomes:UP000008225};</t>
  </si>
  <si>
    <t xml:space="preserve"> NCBI_TaxID=9483 {ECO:0000313|Ensembl:ENSCJAP00000031878, ECO:0000313|Proteomes:UP000008225};</t>
  </si>
  <si>
    <t xml:space="preserve"> NCBI_TaxID=9483 {ECO:0000313|Ensembl:ENSCJAP00000031855, ECO:0000313|Proteomes:UP000008225};</t>
  </si>
  <si>
    <t xml:space="preserve"> NCBI_TaxID=9483 {ECO:0000313|Ensembl:ENSCJAP00000031852, ECO:0000313|Proteomes:UP000008225};</t>
  </si>
  <si>
    <t xml:space="preserve"> NCBI_TaxID=9483 {ECO:0000313|Ensembl:ENSCJAP00000022914, ECO:0000313|Proteomes:UP000008225};</t>
  </si>
  <si>
    <t xml:space="preserve"> Ailuropoda melanoleuca (Giant panda).</t>
  </si>
  <si>
    <t xml:space="preserve"> NCBI_TaxID=9646 {ECO:0000313|Ensembl:ENSAMEP00000004279, ECO:0000313|Proteomes:UP000008912};</t>
  </si>
  <si>
    <t xml:space="preserve"> Ursidae</t>
  </si>
  <si>
    <t>Ailuropoda.</t>
  </si>
  <si>
    <t xml:space="preserve"> NCBI_TaxID=9646 {ECO:0000313|Ensembl:ENSAMEP00000011261, ECO:0000313|Proteomes:UP000008912};</t>
  </si>
  <si>
    <t xml:space="preserve"> NCBI_TaxID=9646 {ECO:0000313|Ensembl:ENSAMEP00000011264, ECO:0000313|Proteomes:UP000008912};</t>
  </si>
  <si>
    <t xml:space="preserve"> NCBI_TaxID=9646 {ECO:0000313|Ensembl:ENSAMEP00000011267, ECO:0000313|Proteomes:UP000008912};</t>
  </si>
  <si>
    <t xml:space="preserve"> NCBI_TaxID=9646 {ECO:0000313|Ensembl:ENSAMEP00000011270, ECO:0000313|Proteomes:UP000008912};</t>
  </si>
  <si>
    <t xml:space="preserve"> NCBI_TaxID=9646 {ECO:0000313|Ensembl:ENSAMEP00000011276, ECO:0000313|Proteomes:UP000008912};</t>
  </si>
  <si>
    <t xml:space="preserve"> NCBI_TaxID=9646 {ECO:0000313|Ensembl:ENSAMEP00000011295, ECO:0000313|Proteomes:UP000008912};</t>
  </si>
  <si>
    <t xml:space="preserve"> NCBI_TaxID=9646 {ECO:0000313|Ensembl:ENSAMEP00000011309, ECO:0000313|Proteomes:UP000008912};</t>
  </si>
  <si>
    <t xml:space="preserve"> NCBI_TaxID=9103 {ECO:0000313|Ensembl:ENSMGAP00000004415, ECO:0000313|Proteomes:UP000001645};</t>
  </si>
  <si>
    <t xml:space="preserve"> Myotis lucifugus (Little brown bat).</t>
  </si>
  <si>
    <t xml:space="preserve"> NCBI_TaxID=59463 {ECO:0000313|Ensembl:ENSMLUP00000000151,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</si>
  <si>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</si>
  <si>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</si>
  <si>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</si>
  <si>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</si>
  <si>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 xml:space="preserve"> NCBI_TaxID=59463 {ECO:0000313|Ensembl:ENSMLUP00000009061, ECO:0000313|Proteomes:UP000001074};</t>
  </si>
  <si>
    <t xml:space="preserve"> NCBI_TaxID=59463 {ECO:0000313|Ensembl:ENSMLUP00000010833, ECO:0000313|Proteomes:UP000001074};</t>
  </si>
  <si>
    <t xml:space="preserve"> NCBI_TaxID=59463 {ECO:0000313|Ensembl:ENSMLUP00000010839, ECO:0000313|Proteomes:UP000001074};</t>
  </si>
  <si>
    <t xml:space="preserve"> NCBI_TaxID=59463 {ECO:0000313|Ensembl:ENSMLUP00000010847, ECO:0000313|Proteomes:UP000001074};</t>
  </si>
  <si>
    <t xml:space="preserve"> NCBI_TaxID=59463 {ECO:0000313|Ensembl:ENSMLUP00000017036, ECO:0000313|Proteomes:UP000001074};</t>
  </si>
  <si>
    <t xml:space="preserve"> NCBI_TaxID=59463 {ECO:0000313|Ensembl:ENSMLUP00000017333, ECO:0000313|Proteomes:UP000001074};</t>
  </si>
  <si>
    <t xml:space="preserve"> NCBI_TaxID=59463 {ECO:0000313|Ensembl:ENSMLUP00000019457, ECO:0000313|Proteomes:UP000001074};</t>
  </si>
  <si>
    <t xml:space="preserve"> NCBI_TaxID=59463 {ECO:0000313|Ensembl:ENSMLUP00000020014, ECO:0000313|Proteomes:UP000001074};</t>
  </si>
  <si>
    <t xml:space="preserve"> NCBI_TaxID=59463 {ECO:0000313|Ensembl:ENSMLUP00000021439, ECO:0000313|Proteomes:UP000001074};</t>
  </si>
  <si>
    <t xml:space="preserve"> Nomascus leucogenys (Northern white-cheeked gibbon) (Hylobates leucogenys).</t>
  </si>
  <si>
    <t xml:space="preserve"> NCBI_TaxID=61853 {ECO:0000313|Ensembl:ENSNLEP00000002245};</t>
  </si>
  <si>
    <t xml:space="preserve"> Hylobatidae</t>
  </si>
  <si>
    <t xml:space="preserve"> Nomascus.</t>
  </si>
  <si>
    <t xml:space="preserve"> NCBI_TaxID=61853 {ECO:0000313|Ensembl:ENSNLEP00000002277};</t>
  </si>
  <si>
    <t xml:space="preserve"> NCBI_TaxID=61853 {ECO:0000313|Ensembl:ENSNLEP00000002345};</t>
  </si>
  <si>
    <t xml:space="preserve"> NCBI_TaxID=61853 {ECO:0000313|Ensembl:ENSNLEP00000002347};</t>
  </si>
  <si>
    <t xml:space="preserve"> NCBI_TaxID=61853 {ECO:0000313|Ensembl:ENSNLEP00000002393};</t>
  </si>
  <si>
    <t xml:space="preserve"> NCBI_TaxID=61853 {ECO:0000313|Ensembl:ENSNLEP00000002398};</t>
  </si>
  <si>
    <t xml:space="preserve"> NCBI_TaxID=61853 {ECO:0000313|Ensembl:ENSNLEP00000002424, ECO:0000313|Proteomes:UP000001073};</t>
  </si>
  <si>
    <t xml:space="preserve"> NCBI_TaxID=61853 {ECO:0000313|Ensembl:ENSNLEP00000008896, ECO:0000313|Proteomes:UP000001073};</t>
  </si>
  <si>
    <t xml:space="preserve"> Oryctolagus cuniculus (Rabbit).</t>
  </si>
  <si>
    <t xml:space="preserve"> NCBI_TaxID=9986 {ECO:0000313|Ensembl:ENSOCUP00000004555, ECO:0000313|Proteomes:UP000001811};</t>
  </si>
  <si>
    <t xml:space="preserve"> Lagomorpha</t>
  </si>
  <si>
    <t xml:space="preserve"> Leporidae</t>
  </si>
  <si>
    <t>Oryctolagus.</t>
  </si>
  <si>
    <t xml:space="preserve"> NCBI_TaxID=9986 {ECO:0000313|Ensembl:ENSOCUP00000004612, ECO:0000313|Proteomes:UP000001811};</t>
  </si>
  <si>
    <t xml:space="preserve"> NCBI_TaxID=9986 {ECO:0000313|Ensembl:ENSOCUP00000005756, ECO:0000313|Proteomes:UP000001811};</t>
  </si>
  <si>
    <t xml:space="preserve"> NCBI_TaxID=9986 {ECO:0000313|Ensembl:ENSOCUP00000009459, ECO:0000313|Proteomes:UP000001811};</t>
  </si>
  <si>
    <t xml:space="preserve"> NCBI_TaxID=9986 {ECO:0000313|Ensembl:ENSOCUP00000012884, ECO:0000313|Proteomes:UP000001811};</t>
  </si>
  <si>
    <t xml:space="preserve"> NCBI_TaxID=9986 {ECO:0000313|Ensembl:ENSOCUP00000021003, ECO:0000313|Proteomes:UP000001811};</t>
  </si>
  <si>
    <t xml:space="preserve"> NCBI_TaxID=9986 {ECO:0000313|Ensembl:ENSOCUP00000021869, ECO:0000313|Proteomes:UP000001811};</t>
  </si>
  <si>
    <t xml:space="preserve"> NCBI_TaxID=9986 {ECO:0000313|Ensembl:ENSOCUP00000023161, ECO:0000313|Proteomes:UP000001811};</t>
  </si>
  <si>
    <t xml:space="preserve"> Cricetulus griseus (Chinese hamster) (Cricetulus barabensis griseus).</t>
  </si>
  <si>
    <t xml:space="preserve"> NCBI_TaxID=10029 {ECO:0000313|EMBL:EGW03821.1, ECO:0000313|Proteomes:UP000001075};</t>
  </si>
  <si>
    <t xml:space="preserve"> Cricetidae</t>
  </si>
  <si>
    <t xml:space="preserve"> Cricetinae</t>
  </si>
  <si>
    <t xml:space="preserve"> Cricetulus.</t>
  </si>
  <si>
    <t xml:space="preserve"> NCBI_TaxID=10029 {ECO:0000313|EMBL:EGV93329.1, ECO:0000313|Proteomes:UP000001075};</t>
  </si>
  <si>
    <t xml:space="preserve"> NCBI_TaxID=10029 {ECO:0000313|EMBL:EGW11852.1, ECO:0000313|Proteomes:UP000001075};</t>
  </si>
  <si>
    <t xml:space="preserve"> NCBI_TaxID=10029 {ECO:0000313|EMBL:EGW11853.1, ECO:0000313|Proteomes:UP000001075};</t>
  </si>
  <si>
    <t xml:space="preserve"> NCBI_TaxID=10029 {ECO:0000313|EMBL:EGW11854.1, ECO:0000313|Proteomes:UP000001075};</t>
  </si>
  <si>
    <t xml:space="preserve"> NCBI_TaxID=10029 {ECO:0000313|EMBL:EGW10135.1, ECO:0000313|Proteomes:UP000001075};</t>
  </si>
  <si>
    <t xml:space="preserve"> NCBI_TaxID=10029 {ECO:0000313|EMBL:EGW13888.1, ECO:0000313|Proteomes:UP000001075};</t>
  </si>
  <si>
    <t xml:space="preserve"> NCBI_TaxID=9913 {ECO:0000313|Ensembl:ENSBTAP00000054141, ECO:0000313|Proteomes:UP000009136};</t>
  </si>
  <si>
    <t xml:space="preserve"> NCBI_TaxID=9913 {ECO:0000313|Ensembl:ENSBTAP00000054774, ECO:0000313|Proteomes:UP000009136};</t>
  </si>
  <si>
    <t xml:space="preserve"> Gasterosteus aculeatus (Three-spined stickleback).</t>
  </si>
  <si>
    <t xml:space="preserve"> NCBI_TaxID=69293 {ECO:0000313|Ensembl:ENSGACP00000019287, ECO:0000313|Proteomes:UP000007635};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</si>
  <si>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</si>
  <si>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</si>
  <si>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</si>
  <si>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</si>
  <si>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</si>
  <si>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</si>
  <si>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 xml:space="preserve"> NCBI_TaxID=69293 {ECO:0000313|Ensembl:ENSGACP00000019932, ECO:0000313|Proteomes:UP000007635};</t>
  </si>
  <si>
    <t xml:space="preserve"> Gorilla gorilla gorilla (Western lowland gorilla).</t>
  </si>
  <si>
    <t xml:space="preserve"> NCBI_TaxID=9595 {ECO:0000313|Ensembl:ENSGGOP00000003468, ECO:0000313|Proteomes:UP000001519};</t>
  </si>
  <si>
    <t xml:space="preserve"> Gorilla.</t>
  </si>
  <si>
    <t xml:space="preserve"> NCBI_TaxID=9595 {ECO:0000313|Ensembl:ENSGGOP00000004479, ECO:0000313|Proteomes:UP000001519};</t>
  </si>
  <si>
    <t xml:space="preserve"> NCBI_TaxID=9595 {ECO:0000313|Ensembl:ENSGGOP00000006245, ECO:0000313|Proteomes:UP000001519};</t>
  </si>
  <si>
    <t xml:space="preserve"> NCBI_TaxID=9595 {ECO:0000313|Ensembl:ENSGGOP00000009199, ECO:0000313|Proteomes:UP000001519};</t>
  </si>
  <si>
    <t xml:space="preserve"> NCBI_TaxID=9595 {ECO:0000313|Ensembl:ENSGGOP00000009202, ECO:0000313|Proteomes:UP000001519};</t>
  </si>
  <si>
    <t xml:space="preserve"> NCBI_TaxID=9595 {ECO:0000313|Ensembl:ENSGGOP00000015475, ECO:0000313|Proteomes:UP000001519};</t>
  </si>
  <si>
    <t xml:space="preserve"> NCBI_TaxID=9595 {ECO:0000313|Ensembl:ENSGGOP00000015588, ECO:0000313|Proteomes:UP000001519};</t>
  </si>
  <si>
    <t xml:space="preserve"> NCBI_TaxID=9595 {ECO:0000313|Ensembl:ENSGGOP00000015591, ECO:0000313|Proteomes:UP000001519};</t>
  </si>
  <si>
    <t xml:space="preserve"> NCBI_TaxID=9595 {ECO:0000313|Ensembl:ENSGGOP00000019874, ECO:0000313|Proteomes:UP000001519};</t>
  </si>
  <si>
    <t xml:space="preserve"> NCBI_TaxID=9595 {ECO:0000313|Ensembl:ENSGGOP00000022052, ECO:0000313|Proteomes:UP000001519};</t>
  </si>
  <si>
    <t xml:space="preserve"> NCBI_TaxID=9595 {ECO:0000313|Ensembl:ENSGGOP00000026718, ECO:0000313|Proteomes:UP000001519};</t>
  </si>
  <si>
    <t xml:space="preserve"> Loxodonta africana (African elephant).</t>
  </si>
  <si>
    <t xml:space="preserve"> NCBI_TaxID=9785 {ECO:0000313|Ensembl:ENSLAFP00000001051};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</si>
  <si>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</si>
  <si>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</si>
  <si>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</si>
  <si>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</si>
  <si>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NCBI_TaxID=9785 {ECO:0000313|Ensembl:ENSLAFP00000003388};</t>
  </si>
  <si>
    <t xml:space="preserve"> NCBI_TaxID=9785 {ECO:0000313|Ensembl:ENSLAFP00000012345};</t>
  </si>
  <si>
    <t xml:space="preserve"> NCBI_TaxID=9785 {ECO:0000313|Ensembl:ENSLAFP00000017122};</t>
  </si>
  <si>
    <t xml:space="preserve"> NCBI_TaxID=9785 {ECO:0000313|Ensembl:ENSLAFP00000017917};</t>
  </si>
  <si>
    <t xml:space="preserve"> NCBI_TaxID=9785 {ECO:0000313|Ensembl:ENSLAFP00000017961};</t>
  </si>
  <si>
    <t xml:space="preserve"> NCBI_TaxID=9785 {ECO:0000313|Ensembl:ENSLAFP00000018270, ECO:0000313|Proteomes:UP000007646};</t>
  </si>
  <si>
    <t xml:space="preserve"> NCBI_TaxID=9785 {ECO:0000313|Ensembl:ENSLAFP00000022754};</t>
  </si>
  <si>
    <t xml:space="preserve"> NCBI_TaxID=9785 {ECO:0000313|Ensembl:ENSLAFP00000024027, ECO:0000313|Proteomes:UP000007646};</t>
  </si>
  <si>
    <t xml:space="preserve"> NCBI_TaxID=9785 {ECO:0000313|Ensembl:ENSLAFP00000028571};</t>
  </si>
  <si>
    <t xml:space="preserve"> Sarcophilus harrisii (Tasmanian devil) (Sarcophilus laniarius).</t>
  </si>
  <si>
    <t xml:space="preserve"> NCBI_TaxID=9305 {ECO:0000313|Ensembl:ENSSHAP00000009660, ECO:0000313|Proteomes:UP000007648};</t>
  </si>
  <si>
    <t xml:space="preserve"> Dasyuromorphia</t>
  </si>
  <si>
    <t xml:space="preserve"> Dasyuridae</t>
  </si>
  <si>
    <t xml:space="preserve"> Sarcophilus.</t>
  </si>
  <si>
    <t xml:space="preserve"> NCBI_TaxID=9305 {ECO:0000313|Ensembl:ENSSHAP00000010316, ECO:0000313|Proteomes:UP000007648};</t>
  </si>
  <si>
    <t xml:space="preserve"> NCBI_TaxID=9305 {ECO:0000313|Ensembl:ENSSHAP00000011916};</t>
  </si>
  <si>
    <t xml:space="preserve"> NCBI_TaxID=9305 {ECO:0000313|Ensembl:ENSSHAP00000012217};</t>
  </si>
  <si>
    <t xml:space="preserve"> NCBI_TaxID=9305 {ECO:0000313|Ensembl:ENSSHAP00000012339, ECO:0000313|Proteomes:UP000007648};</t>
  </si>
  <si>
    <t xml:space="preserve"> NCBI_TaxID=9305 {ECO:0000313|Ensembl:ENSSHAP00000012424, ECO:0000313|Proteomes:UP000007648};</t>
  </si>
  <si>
    <t xml:space="preserve"> NCBI_TaxID=9305 {ECO:0000313|Ensembl:ENSSHAP00000012983, ECO:0000313|Proteomes:UP000007648};</t>
  </si>
  <si>
    <t xml:space="preserve"> NCBI_TaxID=9305 {ECO:0000313|Ensembl:ENSSHAP00000013657, ECO:0000313|Proteomes:UP000007648};</t>
  </si>
  <si>
    <t xml:space="preserve"> NCBI_TaxID=9305 {ECO:0000313|Ensembl:ENSSHAP00000013897};</t>
  </si>
  <si>
    <t xml:space="preserve"> NCBI_TaxID=9305 {ECO:0000313|Ensembl:ENSSHAP00000013898};</t>
  </si>
  <si>
    <t xml:space="preserve"> NCBI_TaxID=9305 {ECO:0000313|Ensembl:ENSSHAP00000014593};</t>
  </si>
  <si>
    <t xml:space="preserve"> Heterocephalus glaber (Naked mole rat).</t>
  </si>
  <si>
    <t xml:space="preserve"> NCBI_TaxID=10181 {ECO:0000313|EMBL:EHA99170.1, ECO:0000313|Proteomes:UP000006813};</t>
  </si>
  <si>
    <t xml:space="preserve"> Heterocephalus.</t>
  </si>
  <si>
    <t xml:space="preserve"> NCBI_TaxID=10181 {ECO:0000313|EMBL:EHA99171.1, ECO:0000313|Proteomes:UP000006813};</t>
  </si>
  <si>
    <t xml:space="preserve"> NCBI_TaxID=10181 {ECO:0000313|EMBL:EHB02616.1, ECO:0000313|Proteomes:UP000006813};</t>
  </si>
  <si>
    <t xml:space="preserve"> NCBI_TaxID=10181 {ECO:0000313|EMBL:EHB02617.1, ECO:0000313|Proteomes:UP000006813};</t>
  </si>
  <si>
    <t xml:space="preserve"> NCBI_TaxID=10181 {ECO:0000313|EMBL:EHB04025.1, ECO:0000313|Proteomes:UP000006813};</t>
  </si>
  <si>
    <t xml:space="preserve"> NCBI_TaxID=10181 {ECO:0000313|EMBL:EHB04026.1, ECO:0000313|Proteomes:UP000006813};</t>
  </si>
  <si>
    <t xml:space="preserve"> NCBI_TaxID=10181 {ECO:0000313|EMBL:EHB04027.1, ECO:0000313|Proteomes:UP000006813};</t>
  </si>
  <si>
    <t xml:space="preserve"> NCBI_TaxID=10181 {ECO:0000313|EMBL:EHB09910.1, ECO:0000313|Proteomes:UP000006813};</t>
  </si>
  <si>
    <t xml:space="preserve"> NCBI_TaxID=10181 {ECO:0000313|EMBL:EHB18704.1, ECO:0000313|Proteomes:UP000006813};</t>
  </si>
  <si>
    <t xml:space="preserve"> Macaca fascicularis (Crab-eating macaque) (Cynomolgus monkey).</t>
  </si>
  <si>
    <t xml:space="preserve"> NCBI_TaxID=9541 {ECO:0000313|Proteomes:UP000009130};</t>
  </si>
  <si>
    <t xml:space="preserve"> NCBI_TaxID=9913 {ECO:0000313|Ensembl:ENSBTAP00000000344, ECO:0000313|Proteomes:UP000009136};</t>
  </si>
  <si>
    <t xml:space="preserve"> NCBI_TaxID=10141 {ECO:0000313|Ensembl:ENSCPOP00000007505};</t>
  </si>
  <si>
    <t xml:space="preserve"> NCBI_TaxID=10141 {ECO:0000313|Ensembl:ENSCPOP00000007668};</t>
  </si>
  <si>
    <t xml:space="preserve"> NCBI_TaxID=10141 {ECO:0000313|Ensembl:ENSCPOP00000007810};</t>
  </si>
  <si>
    <t xml:space="preserve"> NCBI_TaxID=10141 {ECO:0000313|Ensembl:ENSCPOP00000011942};</t>
  </si>
  <si>
    <t xml:space="preserve"> NCBI_TaxID=10141 {ECO:0000313|Ensembl:ENSCPOP00000014069};</t>
  </si>
  <si>
    <t xml:space="preserve"> NCBI_TaxID=10141 {ECO:0000313|Ensembl:ENSCPOP00000014458};</t>
  </si>
  <si>
    <t xml:space="preserve"> NCBI_TaxID=10141 {ECO:0000313|Ensembl:ENSCPOP00000015050};</t>
  </si>
  <si>
    <t xml:space="preserve"> NCBI_TaxID=10141 {ECO:0000313|Ensembl:ENSCPOP00000016392};</t>
  </si>
  <si>
    <t xml:space="preserve"> NCBI_TaxID=10141 {ECO:0000313|Ensembl:ENSCPOP00000016482};</t>
  </si>
  <si>
    <t xml:space="preserve"> NCBI_TaxID=10141 {ECO:0000313|Ensembl:ENSCPOP00000016908};</t>
  </si>
  <si>
    <t xml:space="preserve"> NCBI_TaxID=10141 {ECO:0000313|Ensembl:ENSCPOP00000019712};</t>
  </si>
  <si>
    <t xml:space="preserve"> NCBI_TaxID=10141 {ECO:0000313|Ensembl:ENSCPOP00000020057};</t>
  </si>
  <si>
    <t xml:space="preserve"> NCBI_TaxID=10141 {ECO:0000313|Ensembl:ENSCPOP00000020559};</t>
  </si>
  <si>
    <t xml:space="preserve"> Otolemur garnettii (Small-eared galago) (Garnett's greater bushbaby).</t>
  </si>
  <si>
    <t xml:space="preserve"> NCBI_TaxID=30611 {ECO:0000313|Ensembl:ENSOGAP00000004813,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</si>
  <si>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</si>
  <si>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</si>
  <si>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</si>
  <si>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</si>
  <si>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 xml:space="preserve"> NCBI_TaxID=30611 {ECO:0000313|Ensembl:ENSOGAP00000004815, ECO:0000313|Proteomes:UP000005225};</t>
  </si>
  <si>
    <t xml:space="preserve"> NCBI_TaxID=30611 {ECO:0000313|Ensembl:ENSOGAP00000004819, ECO:0000313|Proteomes:UP000005225};</t>
  </si>
  <si>
    <t xml:space="preserve"> NCBI_TaxID=30611 {ECO:0000313|Ensembl:ENSOGAP00000008418, ECO:0000313|Proteomes:UP000005225};</t>
  </si>
  <si>
    <t xml:space="preserve"> NCBI_TaxID=30611 {ECO:0000313|Ensembl:ENSOGAP00000008420, ECO:0000313|Proteomes:UP000005225};</t>
  </si>
  <si>
    <t xml:space="preserve"> NCBI_TaxID=30611 {ECO:0000313|Ensembl:ENSOGAP00000008422, ECO:0000313|Proteomes:UP000005225};</t>
  </si>
  <si>
    <t xml:space="preserve"> NCBI_TaxID=30611 {ECO:0000313|Ensembl:ENSOGAP00000008425, ECO:0000313|Proteomes:UP000005225};</t>
  </si>
  <si>
    <t xml:space="preserve"> NCBI_TaxID=30611 {ECO:0000313|Ensembl:ENSOGAP00000015006, ECO:0000313|Proteomes:UP000005225};</t>
  </si>
  <si>
    <t xml:space="preserve"> NCBI_TaxID=30611 {ECO:0000313|Ensembl:ENSOGAP00000015009, ECO:0000313|Proteomes:UP000005225};</t>
  </si>
  <si>
    <t xml:space="preserve"> NCBI_TaxID=30611 {ECO:0000313|Ensembl:ENSOGAP00000017348, ECO:0000313|Proteomes:UP000005225};</t>
  </si>
  <si>
    <t xml:space="preserve"> Taeniopygia guttata (Zebra finch) (Poephila guttata).</t>
  </si>
  <si>
    <t xml:space="preserve"> NCBI_TaxID=59729 {ECO:0000313|Ensembl:ENSTGUP00000000303, ECO:0000313|Proteomes:UP000007754};</t>
  </si>
  <si>
    <t xml:space="preserve"> Passeriformes</t>
  </si>
  <si>
    <t xml:space="preserve"> Passeroidea</t>
  </si>
  <si>
    <t>Estrildidae</t>
  </si>
  <si>
    <t xml:space="preserve"> Estrildinae</t>
  </si>
  <si>
    <t xml:space="preserve"> Taeniopygia.</t>
  </si>
  <si>
    <t xml:space="preserve"> NCBI_TaxID=59729 {ECO:0000313|Ensembl:ENSTGUP00000003479, ECO:0000313|Proteomes:UP000007754};</t>
  </si>
  <si>
    <t xml:space="preserve"> Oryzias latipes (Japanese rice fish) (Japanese killifish).</t>
  </si>
  <si>
    <t xml:space="preserve"> NCBI_TaxID=8090 {ECO:0000313|Ensembl:ENSORLP00000000269, ECO:0000313|Proteomes:UP000001038};</t>
  </si>
  <si>
    <t xml:space="preserve"> Beloniformes</t>
  </si>
  <si>
    <t xml:space="preserve"> Adrianichthyidae</t>
  </si>
  <si>
    <t>Oryziinae</t>
  </si>
  <si>
    <t xml:space="preserve"> Oryzias.</t>
  </si>
  <si>
    <t xml:space="preserve"> NCBI_TaxID=8090 {ECO:0000313|Ensembl:ENSORLP00000012678, ECO:0000313|Proteomes:UP000001038};</t>
  </si>
  <si>
    <t xml:space="preserve"> Pongo abelii (Sumatran orangutan) (Pongo pygmaeus abelii).</t>
  </si>
  <si>
    <t xml:space="preserve"> NCBI_TaxID=9601 {ECO:0000313|Ensembl:ENSPPYP00000004441, ECO:0000313|Proteomes:UP000001595};</t>
  </si>
  <si>
    <t xml:space="preserve"> Pongo.</t>
  </si>
  <si>
    <t xml:space="preserve"> NCBI_TaxID=9601 {ECO:0000313|Ensembl:ENSPPYP00000013572, ECO:0000313|Proteomes:UP000001595};</t>
  </si>
  <si>
    <t xml:space="preserve"> NCBI_TaxID=9601 {ECO:0000313|Ensembl:ENSPPYP00000013573, ECO:0000313|Proteomes:UP000001595};</t>
  </si>
  <si>
    <t xml:space="preserve"> NCBI_TaxID=9601 {ECO:0000313|Ensembl:ENSPPYP00000013574, ECO:0000313|Proteomes:UP000001595};</t>
  </si>
  <si>
    <t xml:space="preserve"> NCBI_TaxID=9601 {ECO:0000313|Ensembl:ENSPPYP00000013575, ECO:0000313|Proteomes:UP000001595};</t>
  </si>
  <si>
    <t xml:space="preserve"> NCBI_TaxID=9601 {ECO:0000313|Ensembl:ENSPPYP00000013576, ECO:0000313|Proteomes:UP000001595};</t>
  </si>
  <si>
    <t xml:space="preserve"> NCBI_TaxID=9601 {ECO:0000313|Ensembl:ENSPPYP00000013577, ECO:0000313|Proteomes:UP000001595};</t>
  </si>
  <si>
    <t xml:space="preserve"> NCBI_TaxID=9601 {ECO:0000313|Ensembl:ENSPPYP00000013578, ECO:0000313|Proteomes:UP000001595};</t>
  </si>
  <si>
    <t xml:space="preserve"> NCBI_TaxID=9601 {ECO:0000313|Ensembl:ENSPPYP00000013579, ECO:0000313|Proteomes:UP000001595};</t>
  </si>
  <si>
    <t xml:space="preserve"> NCBI_TaxID=9601 {ECO:0000313|Ensembl:ENSPPYP00000013580, ECO:0000313|Proteomes:UP000001595};</t>
  </si>
  <si>
    <t xml:space="preserve"> Pan troglodytes (Chimpanzee).</t>
  </si>
  <si>
    <t xml:space="preserve"> NCBI_TaxID=9598 {ECO:0000313|Ensembl:ENSPTRP00000007359, ECO:0000313|Proteomes:UP000002277};</t>
  </si>
  <si>
    <t xml:space="preserve"> Pan.</t>
  </si>
  <si>
    <t xml:space="preserve"> NCBI_TaxID=9598 {ECO:0000313|Ensembl:ENSPTRP00000021189, ECO:0000313|Proteomes:UP000002277};</t>
  </si>
  <si>
    <t xml:space="preserve"> NCBI_TaxID=9598 {ECO:0000313|Ensembl:ENSPTRP00000021191, ECO:0000313|Proteomes:UP000002277};</t>
  </si>
  <si>
    <t xml:space="preserve"> NCBI_TaxID=9598 {ECO:0000313|Ensembl:ENSPTRP00000021193, ECO:0000313|Proteomes:UP000002277};</t>
  </si>
  <si>
    <t xml:space="preserve"> NCBI_TaxID=9598 {ECO:0000313|Ensembl:ENSPTRP00000021194, ECO:0000313|Proteomes:UP000002277};</t>
  </si>
  <si>
    <t xml:space="preserve"> NCBI_TaxID=9598 {ECO:0000313|Ensembl:ENSPTRP00000021196, ECO:0000313|Proteomes:UP000002277};</t>
  </si>
  <si>
    <t xml:space="preserve"> NCBI_TaxID=9598 {ECO:0000313|Ensembl:ENSPTRP00000021198, ECO:0000313|Proteomes:UP000002277};</t>
  </si>
  <si>
    <t xml:space="preserve"> NCBI_TaxID=9598 {ECO:0000313|Ensembl:ENSPTRP00000021201, ECO:0000313|Proteomes:UP000002277};</t>
  </si>
  <si>
    <t xml:space="preserve"> Takifugu rubripes (Japanese pufferfish) (Fugu rubripes).</t>
  </si>
  <si>
    <t xml:space="preserve"> NCBI_TaxID=31033 {ECO:0000313|Ensembl:ENSTRUP00000031535, ECO:0000313|Proteomes:UP000005226};</t>
  </si>
  <si>
    <t xml:space="preserve"> Tetraodontiformes</t>
  </si>
  <si>
    <t xml:space="preserve"> Tetradontoidea</t>
  </si>
  <si>
    <t xml:space="preserve"> Tetraodontidae</t>
  </si>
  <si>
    <t>Takifugu.</t>
  </si>
  <si>
    <t xml:space="preserve"> NCBI_TaxID=31033 {ECO:0000313|Ensembl:ENSTRUP00000040919, ECO:0000313|Proteomes:UP000005226};</t>
  </si>
  <si>
    <t xml:space="preserve"> NCBI_TaxID=31033 {ECO:0000313|Ensembl:ENSTRUP00000040920, ECO:0000313|Proteomes:UP000005226};</t>
  </si>
  <si>
    <t xml:space="preserve"> NCBI_TaxID=31033 {ECO:0000313|Ensembl:ENSTRUP00000043658, ECO:0000313|Proteomes:UP000005226};</t>
  </si>
  <si>
    <t xml:space="preserve"> Latimeria chalumnae (West Indian ocean coelacanth).</t>
  </si>
  <si>
    <t xml:space="preserve"> NCBI_TaxID=7897 {ECO:0000313|Ensembl:ENSLACP00000016670, ECO:0000313|Proteomes:UP000008672};</t>
  </si>
  <si>
    <t>Coelacanthiformes</t>
  </si>
  <si>
    <t xml:space="preserve"> Coelacanthidae</t>
  </si>
  <si>
    <t xml:space="preserve"> Latimeria.</t>
  </si>
  <si>
    <t xml:space="preserve"> Tetraodon nigroviridis (Spotted green pufferfish) (Chelonodon nigroviridis).</t>
  </si>
  <si>
    <t xml:space="preserve"> NCBI_TaxID=99883 {ECO:0000313|Ensembl:ENSTNIP00000000117, ECO:0000313|Proteomes:UP000007303};</t>
  </si>
  <si>
    <t>Tetraodon.</t>
  </si>
  <si>
    <t xml:space="preserve"> NCBI_TaxID=99883 {ECO:0000313|Ensembl:ENSTNIP00000001285, ECO:0000313|Proteomes:UP000007303};</t>
  </si>
  <si>
    <t xml:space="preserve"> NCBI_TaxID=99883 {ECO:0000313|Ensembl:ENSTNIP00000012379, ECO:0000313|Proteomes:UP000007303};</t>
  </si>
  <si>
    <t xml:space="preserve"> Anolis carolinensis (Green anole) (American chameleon).</t>
  </si>
  <si>
    <t xml:space="preserve"> NCBI_TaxID=28377 {ECO:0000313|Ensembl:ENSACAP00000001388, ECO:0000313|Proteomes:UP000001646};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</si>
  <si>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</si>
  <si>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</si>
  <si>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</si>
  <si>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</si>
  <si>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</si>
  <si>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</si>
  <si>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</si>
  <si>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</si>
  <si>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</si>
  <si>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</si>
  <si>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NCBI_TaxID=28377 {ECO:0000313|Ensembl:ENSACAP00000001395, ECO:0000313|Proteomes:UP000001646};</t>
  </si>
  <si>
    <t xml:space="preserve"> NCBI_TaxID=28377 {ECO:0000313|Ensembl:ENSACAP00000001396, ECO:0000313|Proteomes:UP000001646};</t>
  </si>
  <si>
    <t xml:space="preserve"> NCBI_TaxID=28377 {ECO:0000313|Ensembl:ENSACAP00000015126, ECO:0000313|Proteomes:UP000001646};</t>
  </si>
  <si>
    <t xml:space="preserve"> NCBI_TaxID=9103 {ECO:0000313|Ensembl:ENSMGAP00000017537, ECO:0000313|Proteomes:UP000001645};</t>
  </si>
  <si>
    <t xml:space="preserve"> NCBI_TaxID=9606;</t>
  </si>
  <si>
    <t xml:space="preserve"> Mus musculus (Mouse).</t>
  </si>
  <si>
    <t xml:space="preserve"> NCBI_TaxID=10090;</t>
  </si>
  <si>
    <t xml:space="preserve"> Mus</t>
  </si>
  <si>
    <t xml:space="preserve"> Mus.</t>
  </si>
  <si>
    <t xml:space="preserve"> Oreochromis niloticus (Nile tilapia) (Tilapia nilotica).</t>
  </si>
  <si>
    <t xml:space="preserve"> NCBI_TaxID=8128 {ECO:0000313|Ensembl:ENSONIP00000004289,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</si>
  <si>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</si>
  <si>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</si>
  <si>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</si>
  <si>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</si>
  <si>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</si>
  <si>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</si>
  <si>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</si>
  <si>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 xml:space="preserve"> NCBI_TaxID=8128 {ECO:0000313|Ensembl:ENSONIP00000010489, ECO:0000313|Proteomes:UP000005207};</t>
  </si>
  <si>
    <t xml:space="preserve"> NCBI_TaxID=8128 {ECO:0000313|Ensembl:ENSONIP00000014132, ECO:0000313|Proteomes:UP000005207};</t>
  </si>
  <si>
    <t xml:space="preserve"> NCBI_TaxID=8128 {ECO:0000313|Ensembl:ENSONIP00000014133, ECO:0000313|Proteomes:UP000005207};</t>
  </si>
  <si>
    <t xml:space="preserve"> NCBI_TaxID=8128 {ECO:0000313|Ensembl:ENSONIP00000019329, ECO:0000313|Proteomes:UP000005207};</t>
  </si>
  <si>
    <t>I3LZ39_ICTTR</t>
  </si>
  <si>
    <t xml:space="preserve"> Ictidomys tridecemlineatus (Thirteen-lined ground squirrel) (Spermophilus tridecemlineatus).</t>
  </si>
  <si>
    <t xml:space="preserve"> NCBI_TaxID=43179 {ECO:0000313|Ensembl:ENSSTOP00000001542, ECO:0000313|Proteomes:UP000005215};</t>
  </si>
  <si>
    <t>Sciuridae</t>
  </si>
  <si>
    <t xml:space="preserve"> Xerinae</t>
  </si>
  <si>
    <t xml:space="preserve"> Marmotini</t>
  </si>
  <si>
    <t xml:space="preserve"> Ictidomys.</t>
  </si>
  <si>
    <t>I3LZ42_ICTTR</t>
  </si>
  <si>
    <t xml:space="preserve"> NCBI_TaxID=43179 {ECO:0000313|Ensembl:ENSSTOP00000001545, ECO:0000313|Proteomes:UP000005215};</t>
  </si>
  <si>
    <t>I3M045_ICTTR</t>
  </si>
  <si>
    <t xml:space="preserve"> NCBI_TaxID=43179 {ECO:0000313|Ensembl:ENSSTOP00000002041, ECO:0000313|Proteomes:UP000005215};</t>
  </si>
  <si>
    <t>I3M051_ICTTR</t>
  </si>
  <si>
    <t xml:space="preserve"> NCBI_TaxID=43179 {ECO:0000313|Ensembl:ENSSTOP00000002047, ECO:0000313|Proteomes:UP000005215};</t>
  </si>
  <si>
    <t>I3MC07_ICTTR</t>
  </si>
  <si>
    <t xml:space="preserve"> NCBI_TaxID=43179 {ECO:0000313|Ensembl:ENSSTOP00000007749, ECO:0000313|Proteomes:UP000005215};</t>
  </si>
  <si>
    <t>I3MMX8_ICTTR</t>
  </si>
  <si>
    <t xml:space="preserve"> NCBI_TaxID=43179 {ECO:0000313|Ensembl:ENSSTOP00000012938, ECO:0000313|Proteomes:UP000005215};</t>
  </si>
  <si>
    <t>I3MMX9_ICTTR</t>
  </si>
  <si>
    <t xml:space="preserve"> NCBI_TaxID=43179 {ECO:0000313|Ensembl:ENSSTOP00000012940, ECO:0000313|Proteomes:UP000005215};</t>
  </si>
  <si>
    <t>I3MMY3_ICTTR</t>
  </si>
  <si>
    <t xml:space="preserve"> NCBI_TaxID=43179 {ECO:0000313|Ensembl:ENSSTOP00000012946, ECO:0000313|Proteomes:UP000005215};</t>
  </si>
  <si>
    <t>I3MN57_ICTTR</t>
  </si>
  <si>
    <t xml:space="preserve"> NCBI_TaxID=43179 {ECO:0000313|Ensembl:ENSSTOP00000013041, ECO:0000313|Proteomes:UP000005215};</t>
  </si>
  <si>
    <t>I3MSL6_ICTTR</t>
  </si>
  <si>
    <t xml:space="preserve"> NCBI_TaxID=43179 {ECO:0000313|Ensembl:ENSSTOP00000015111, ECO:0000313|Proteomes:UP000005215};</t>
  </si>
  <si>
    <t>I3MVA2_ICTTR</t>
  </si>
  <si>
    <t xml:space="preserve"> NCBI_TaxID=43179 {ECO:0000313|Ensembl:ENSSTOP00000016047, ECO:0000313|Proteomes:UP000005215};</t>
  </si>
  <si>
    <t xml:space="preserve"> NCBI_TaxID=9913;</t>
  </si>
  <si>
    <t>IL18_CANLF</t>
  </si>
  <si>
    <t xml:space="preserve"> NCBI_TaxID=9615;</t>
  </si>
  <si>
    <t xml:space="preserve"> NCBI_TaxID=9031;</t>
  </si>
  <si>
    <t xml:space="preserve"> NCBI_TaxID=9685;</t>
  </si>
  <si>
    <t xml:space="preserve"> NCBI_TaxID=9823;</t>
  </si>
  <si>
    <t xml:space="preserve"> NCBI_TaxID=10116;</t>
  </si>
  <si>
    <t>IL1A_CANLF</t>
  </si>
  <si>
    <t xml:space="preserve"> NCBI_TaxID=9544;</t>
  </si>
  <si>
    <t xml:space="preserve"> NCBI_TaxID=9986;</t>
  </si>
  <si>
    <t xml:space="preserve"> Ovis aries (Sheep).</t>
  </si>
  <si>
    <t xml:space="preserve"> NCBI_TaxID=9940;</t>
  </si>
  <si>
    <t xml:space="preserve"> Caprinae</t>
  </si>
  <si>
    <t xml:space="preserve"> Ovis.</t>
  </si>
  <si>
    <t>IL1B_CANLF</t>
  </si>
  <si>
    <t xml:space="preserve"> Mustela putorius furo (European domestic ferret) (Mustela furo).</t>
  </si>
  <si>
    <t xml:space="preserve"> NCBI_TaxID=9669;</t>
  </si>
  <si>
    <t xml:space="preserve"> Mustelidae</t>
  </si>
  <si>
    <t>Mustelinae</t>
  </si>
  <si>
    <t xml:space="preserve"> Mustela.</t>
  </si>
  <si>
    <t>IL1RA_CANLF</t>
  </si>
  <si>
    <t>J9NSP1_CANLF</t>
  </si>
  <si>
    <t xml:space="preserve"> NCBI_TaxID=9615 {ECO:0000313|Ensembl:ENSCAFP00000040581, ECO:0000313|Proteomes:UP000002254};</t>
  </si>
  <si>
    <t>J9NY18_CANLF</t>
  </si>
  <si>
    <t xml:space="preserve"> NCBI_TaxID=9615 {ECO:0000313|Ensembl:ENSCAFP00000038185, ECO:0000313|Proteomes:UP000002254};</t>
  </si>
  <si>
    <t>J9P745_CANLF</t>
  </si>
  <si>
    <t xml:space="preserve"> NCBI_TaxID=9615 {ECO:0000313|Ensembl:ENSCAFP00000041480, ECO:0000313|Proteomes:UP000002254};</t>
  </si>
  <si>
    <t>J9PAU1_CANLF</t>
  </si>
  <si>
    <t xml:space="preserve"> NCBI_TaxID=9615 {ECO:0000313|Ensembl:ENSCAFP00000042918, ECO:0000313|Proteomes:UP000002254};</t>
  </si>
  <si>
    <t xml:space="preserve"> NCBI_TaxID=10090 {ECO:0000313|Ensembl:ENSMUSP00000054591, ECO:0000313|Proteomes:UP000000589};</t>
  </si>
  <si>
    <t xml:space="preserve"> NCBI_TaxID=9823 {ECO:0000313|Ensembl:ENSSSCP00000028554, ECO:0000313|Proteomes:UP000008227};</t>
  </si>
  <si>
    <t xml:space="preserve"> Pteropus alecto (Black flying fox).</t>
  </si>
  <si>
    <t xml:space="preserve"> NCBI_TaxID=9402 {ECO:0000313|EMBL:ELK11917.1, ECO:0000313|Proteomes:UP000010552};</t>
  </si>
  <si>
    <t xml:space="preserve"> Megachiroptera</t>
  </si>
  <si>
    <t>Pteropodidae</t>
  </si>
  <si>
    <t xml:space="preserve"> Pteropodinae</t>
  </si>
  <si>
    <t xml:space="preserve"> Pteropus.</t>
  </si>
  <si>
    <t xml:space="preserve"> NCBI_TaxID=9402 {ECO:0000313|EMBL:ELK14854.1, ECO:0000313|Proteomes:UP000010552};</t>
  </si>
  <si>
    <t xml:space="preserve"> NCBI_TaxID=9402 {ECO:0000313|EMBL:ELK14852.1, ECO:0000313|Proteomes:UP000010552};</t>
  </si>
  <si>
    <t xml:space="preserve"> NCBI_TaxID=9402 {ECO:0000313|EMBL:ELK14855.1, ECO:0000313|Proteomes:UP000010552};</t>
  </si>
  <si>
    <t xml:space="preserve"> NCBI_TaxID=9402 {ECO:0000313|EMBL:ELK14851.1, ECO:0000313|Proteomes:UP000010552};</t>
  </si>
  <si>
    <t xml:space="preserve"> NCBI_TaxID=9402 {ECO:0000313|EMBL:ELK14856.1, ECO:0000313|Proteomes:UP000010552};</t>
  </si>
  <si>
    <t xml:space="preserve"> NCBI_TaxID=9402 {ECO:0000313|EMBL:ELK14853.1, ECO:0000313|Proteomes:UP000010552};</t>
  </si>
  <si>
    <t xml:space="preserve"> Myotis davidii (David's myotis).</t>
  </si>
  <si>
    <t xml:space="preserve"> NCBI_TaxID=225400 {ECO:0000313|EMBL:ELK24494.1, ECO:0000313|Proteomes:UP000010556};</t>
  </si>
  <si>
    <t xml:space="preserve"> NCBI_TaxID=225400 {ECO:0000313|EMBL:ELK24492.1, ECO:0000313|Proteomes:UP000010556};</t>
  </si>
  <si>
    <t xml:space="preserve"> NCBI_TaxID=225400 {ECO:0000313|EMBL:ELK24495.1, ECO:0000313|Proteomes:UP000010556};</t>
  </si>
  <si>
    <t xml:space="preserve"> NCBI_TaxID=225400 {ECO:0000313|EMBL:ELK24493.1, ECO:0000313|Proteomes:UP000010556};</t>
  </si>
  <si>
    <t xml:space="preserve"> NCBI_TaxID=225400 {ECO:0000313|EMBL:ELK28786.1, ECO:0000313|Proteomes:UP000010556};</t>
  </si>
  <si>
    <t xml:space="preserve"> NCBI_TaxID=225400 {ECO:0000313|EMBL:ELK28787.1, ECO:0000313|Proteomes:UP000010556};</t>
  </si>
  <si>
    <t xml:space="preserve"> NCBI_TaxID=225400 {ECO:0000313|EMBL:ELK28785.1, ECO:0000313|Proteomes:UP000010556};</t>
  </si>
  <si>
    <t xml:space="preserve"> Tupaia chinensis (Chinese tree shrew).</t>
  </si>
  <si>
    <t xml:space="preserve"> NCBI_TaxID=246437 {ECO:0000313|EMBL:ELW51476.1, ECO:0000313|Proteomes:UP000011518};</t>
  </si>
  <si>
    <t xml:space="preserve"> Scandentia</t>
  </si>
  <si>
    <t xml:space="preserve"> Tupaiidae</t>
  </si>
  <si>
    <t xml:space="preserve"> Tupaia.</t>
  </si>
  <si>
    <t xml:space="preserve"> NCBI_TaxID=246437 {ECO:0000313|EMBL:ELW51481.1, ECO:0000313|Proteomes:UP000011518};</t>
  </si>
  <si>
    <t xml:space="preserve"> NCBI_TaxID=246437 {ECO:0000313|EMBL:ELW51475.1, ECO:0000313|Proteomes:UP000011518};</t>
  </si>
  <si>
    <t xml:space="preserve"> NCBI_TaxID=246437 {ECO:0000313|EMBL:ELW51480.1, ECO:0000313|Proteomes:UP000011518};</t>
  </si>
  <si>
    <t xml:space="preserve"> NCBI_TaxID=246437 {ECO:0000313|EMBL:ELW51483.1, ECO:0000313|Proteomes:UP000011518};</t>
  </si>
  <si>
    <t xml:space="preserve"> NCBI_TaxID=246437 {ECO:0000313|EMBL:ELW51474.1, ECO:0000313|Proteomes:UP000011518};</t>
  </si>
  <si>
    <t xml:space="preserve"> NCBI_TaxID=246437 {ECO:0000313|EMBL:ELW51479.1, ECO:0000313|Proteomes:UP000011518};</t>
  </si>
  <si>
    <t xml:space="preserve"> NCBI_TaxID=246437 {ECO:0000313|EMBL:ELW51477.1, ECO:0000313|Proteomes:UP000011518};</t>
  </si>
  <si>
    <t xml:space="preserve"> NCBI_TaxID=246437 {ECO:0000313|EMBL:ELW51482.1, ECO:0000313|Proteomes:UP000011518};</t>
  </si>
  <si>
    <t xml:space="preserve"> NCBI_TaxID=246437 {ECO:0000313|EMBL:ELW64253.1, ECO:0000313|Proteomes:UP000011518};</t>
  </si>
  <si>
    <t xml:space="preserve"> NCBI_TaxID=9685 {ECO:0000313|Ensembl:ENSFCAP00000008875, ECO:0000313|Proteomes:UP000011712};</t>
  </si>
  <si>
    <t xml:space="preserve"> NCBI_TaxID=9685 {ECO:0000313|Ensembl:ENSFCAP00000008878, ECO:0000313|Proteomes:UP000011712};</t>
  </si>
  <si>
    <t xml:space="preserve"> NCBI_TaxID=9685 {ECO:0000313|Ensembl:ENSFCAP00000008881, ECO:0000313|Proteomes:UP000011712};</t>
  </si>
  <si>
    <t xml:space="preserve"> NCBI_TaxID=9685 {ECO:0000313|Ensembl:ENSFCAP00000011032, ECO:0000313|Proteomes:UP000011712};</t>
  </si>
  <si>
    <t xml:space="preserve"> NCBI_TaxID=9685 {ECO:0000313|Ensembl:ENSFCAP00000016345, ECO:0000313|Proteomes:UP000011712};</t>
  </si>
  <si>
    <t xml:space="preserve"> NCBI_TaxID=9685 {ECO:0000313|Ensembl:ENSFCAP00000017529, ECO:0000313|Proteomes:UP000011712};</t>
  </si>
  <si>
    <t xml:space="preserve"> NCBI_TaxID=7897 {ECO:0000313|Ensembl:ENSLACP00000021930, ECO:0000313|Proteomes:UP000008672};</t>
  </si>
  <si>
    <t xml:space="preserve"> NCBI_TaxID=9669 {ECO:0000313|Ensembl:ENSMPUP00000003649, ECO:0000313|Proteomes:UP000000715};</t>
  </si>
  <si>
    <t xml:space="preserve"> NCBI_TaxID=9669 {ECO:0000313|Ensembl:ENSMPUP00000009465, ECO:0000313|Proteomes:UP000000715};</t>
  </si>
  <si>
    <t xml:space="preserve"> NCBI_TaxID=9669 {ECO:0000313|Ensembl:ENSMPUP00000009472, ECO:0000313|Proteomes:UP000000715};</t>
  </si>
  <si>
    <t xml:space="preserve"> NCBI_TaxID=9669 {ECO:0000313|Ensembl:ENSMPUP00000009495, ECO:0000313|Proteomes:UP000000715};</t>
  </si>
  <si>
    <t xml:space="preserve"> NCBI_TaxID=9669 {ECO:0000313|Ensembl:ENSMPUP00000009518, ECO:0000313|Proteomes:UP000000715};</t>
  </si>
  <si>
    <t xml:space="preserve"> NCBI_TaxID=9669 {ECO:0000313|Ensembl:ENSMPUP00000009533, ECO:0000313|Proteomes:UP000000715};</t>
  </si>
  <si>
    <t xml:space="preserve"> NCBI_TaxID=9669 {ECO:0000313|Ensembl:ENSMPUP00000009661, ECO:0000313|Proteomes:UP000000715};</t>
  </si>
  <si>
    <t xml:space="preserve"> NCBI_TaxID=9669 {ECO:0000313|Ensembl:ENSMPUP00000010696, ECO:0000313|Proteomes:UP000000715};</t>
  </si>
  <si>
    <t xml:space="preserve"> Xiphophorus maculatus (Southern platyfish) (Platypoecilus maculatus).</t>
  </si>
  <si>
    <t xml:space="preserve"> NCBI_TaxID=8083 {ECO:0000313|Ensembl:ENSXMAP00000001160, ECO:0000313|Proteomes:UP000002852};</t>
  </si>
  <si>
    <t xml:space="preserve"> Xiphophorus.</t>
  </si>
  <si>
    <t xml:space="preserve"> NCBI_TaxID=8083 {ECO:0000313|Ensembl:ENSXMAP00000001937, ECO:0000313|Proteomes:UP000002852};</t>
  </si>
  <si>
    <t xml:space="preserve"> NCBI_TaxID=8083 {ECO:0000313|Ensembl:ENSXMAP00000008311, ECO:0000313|Proteomes:UP000002852};</t>
  </si>
  <si>
    <t xml:space="preserve"> NCBI_TaxID=8083 {ECO:0000313|Ensembl:ENSXMAP00000016837, ECO:0000313|Proteomes:UP000002852};</t>
  </si>
  <si>
    <t xml:space="preserve"> NCBI_TaxID=9940 {ECO:0000313|EMBL:AGI15465.2};</t>
  </si>
  <si>
    <t xml:space="preserve"> Chelonia mydas (Green sea-turtle) (Chelonia agassizi).</t>
  </si>
  <si>
    <t xml:space="preserve"> NCBI_TaxID=8469 {ECO:0000313|EMBL:EMP26281.1, ECO:0000313|Proteomes:UP000031443};</t>
  </si>
  <si>
    <t xml:space="preserve"> Testudines</t>
  </si>
  <si>
    <t xml:space="preserve"> Cryptodira</t>
  </si>
  <si>
    <t xml:space="preserve"> Durocryptodira</t>
  </si>
  <si>
    <t xml:space="preserve"> Americhelydia</t>
  </si>
  <si>
    <t>Chelonioidea</t>
  </si>
  <si>
    <t xml:space="preserve"> Cheloniidae</t>
  </si>
  <si>
    <t xml:space="preserve"> Chelonia.</t>
  </si>
  <si>
    <t xml:space="preserve"> NCBI_TaxID=8469 {ECO:0000313|EMBL:EMP26280.1, ECO:0000313|Proteomes:UP000031443};</t>
  </si>
  <si>
    <t xml:space="preserve"> NCBI_TaxID=8469 {ECO:0000313|EMBL:EMP30021.1, ECO:0000313|Proteomes:UP000031443};</t>
  </si>
  <si>
    <t xml:space="preserve"> NCBI_TaxID=8469 {ECO:0000313|EMBL:EMP30024.1, ECO:0000313|Proteomes:UP000031443};</t>
  </si>
  <si>
    <t xml:space="preserve"> NCBI_TaxID=8469 {ECO:0000313|EMBL:EMP30020.1, ECO:0000313|Proteomes:UP000031443};</t>
  </si>
  <si>
    <t xml:space="preserve"> NCBI_TaxID=8469 {ECO:0000313|EMBL:EMP30023.1, ECO:0000313|Proteomes:UP000031443};</t>
  </si>
  <si>
    <t xml:space="preserve"> NCBI_TaxID=8469 {ECO:0000313|EMBL:EMP35134.1, ECO:0000313|Proteomes:UP000031443};</t>
  </si>
  <si>
    <t xml:space="preserve"> NCBI_TaxID=8469 {ECO:0000313|EMBL:EMP30022.1, ECO:0000313|Proteomes:UP000031443};</t>
  </si>
  <si>
    <t xml:space="preserve"> Deerpox virus (strain Mule deer/United States/W-848-83/1983) (DPV).</t>
  </si>
  <si>
    <t xml:space="preserve"> NCBI_TaxID=305674 {ECO:0000313|Proteomes:UP000000866};</t>
  </si>
  <si>
    <t>Viruses</t>
  </si>
  <si>
    <t xml:space="preserve"> dsDNA viruses, no RNA stage</t>
  </si>
  <si>
    <t xml:space="preserve"> Poxviridae</t>
  </si>
  <si>
    <t xml:space="preserve"> Chordopoxvirinae</t>
  </si>
  <si>
    <t>Cervidpoxvirus</t>
  </si>
  <si>
    <t xml:space="preserve"> unclassified Cervidpoxvirus.</t>
  </si>
  <si>
    <t>Q2VCE2_CANLF</t>
  </si>
  <si>
    <t xml:space="preserve"> NCBI_TaxID=9615 {ECO:0000313|EMBL:ABB73214.1};</t>
  </si>
  <si>
    <t xml:space="preserve"> NCBI_TaxID=10116 {ECO:0000313|EMBL:AAH91141.1};</t>
  </si>
  <si>
    <t xml:space="preserve"> NCBI_TaxID=9258;</t>
  </si>
  <si>
    <t xml:space="preserve"> NCBI_TaxID=28377 {ECO:0000313|Ensembl:ENSACAP00000021818, ECO:0000313|Proteomes:UP000001646};</t>
  </si>
  <si>
    <t xml:space="preserve"> Anas platyrhynchos (Mallard) (Anas boschas).</t>
  </si>
  <si>
    <t xml:space="preserve"> NCBI_TaxID=8839 {ECO:0000313|Ensembl:ENSAPLP00000005562, ECO:0000313|Proteomes:UP000016666};</t>
  </si>
  <si>
    <t xml:space="preserve"> Anseriformes</t>
  </si>
  <si>
    <t xml:space="preserve"> Anatidae</t>
  </si>
  <si>
    <t>Anas.</t>
  </si>
  <si>
    <t xml:space="preserve"> Ficedula albicollis (Collared flycatcher) (Muscicapa albicollis).</t>
  </si>
  <si>
    <t xml:space="preserve"> NCBI_TaxID=59894 {ECO:0000313|Ensembl:ENSFALP00000000055, ECO:0000313|Proteomes:UP000016665};</t>
  </si>
  <si>
    <t xml:space="preserve"> Muscicapidae</t>
  </si>
  <si>
    <t>Ficedula.</t>
  </si>
  <si>
    <t xml:space="preserve"> NCBI_TaxID=59894 {ECO:0000313|Ensembl:ENSFALP00000000056, ECO:0000313|Proteomes:UP000016665};</t>
  </si>
  <si>
    <t xml:space="preserve"> NCBI_TaxID=59894 {ECO:0000313|Ensembl:ENSFALP00000005716, ECO:0000313|Proteomes:UP000016665};</t>
  </si>
  <si>
    <t xml:space="preserve"> NCBI_TaxID=59894 {ECO:0000313|Ensembl:ENSFALP00000006473, ECO:0000313|Proteomes:UP000016665};</t>
  </si>
  <si>
    <t xml:space="preserve"> NCBI_TaxID=59894 {ECO:0000313|Ensembl:ENSFALP00000006475, ECO:0000313|Proteomes:UP000016665};</t>
  </si>
  <si>
    <t xml:space="preserve"> NCBI_TaxID=9606 {ECO:0000313|Ensembl:ENSP00000475308, ECO:0000313|Proteomes:UP000005640};</t>
  </si>
  <si>
    <t xml:space="preserve"> Ophiophagus hannah (King cobra) (Naja hannah).</t>
  </si>
  <si>
    <t xml:space="preserve"> NCBI_TaxID=8665 {ECO:0000313|EMBL:ETE58888.1, ECO:0000313|Proteomes:UP000018936};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</si>
  <si>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</si>
  <si>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</si>
  <si>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</si>
  <si>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</si>
  <si>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</si>
  <si>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 xml:space="preserve"> NCBI_TaxID=8665 {ECO:0000313|EMBL:ETE61868.1, ECO:0000313|Proteomes:UP000018936};</t>
  </si>
  <si>
    <t xml:space="preserve"> NCBI_TaxID=8665 {ECO:0000313|EMBL:ETE71733.1, ECO:0000313|Proteomes:UP000018936};</t>
  </si>
  <si>
    <t xml:space="preserve"> NCBI_TaxID=8665 {ECO:0000313|EMBL:ETE73025.1, ECO:0000313|Proteomes:UP000018936};</t>
  </si>
  <si>
    <t xml:space="preserve"> NCBI_TaxID=8665 {ECO:0000313|EMBL:ETE73026.1, ECO:0000313|Proteomes:UP000018936};</t>
  </si>
  <si>
    <t xml:space="preserve"> Astyanax mexicanus (Blind cave fish) (Astyanax fasciatus mexicanus).</t>
  </si>
  <si>
    <t xml:space="preserve"> NCBI_TaxID=7994 {ECO:0000313|Ensembl:ENSAMXP00000008717, ECO:0000313|Proteomes:UP000018467};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</si>
  <si>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</si>
  <si>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</si>
  <si>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</si>
  <si>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</si>
  <si>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</si>
  <si>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</si>
  <si>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 xml:space="preserve"> NCBI_TaxID=7994 {ECO:0000313|Ensembl:ENSAMXP00000008734, ECO:0000313|Proteomes:UP000018467};</t>
  </si>
  <si>
    <t xml:space="preserve"> NCBI_TaxID=7994 {ECO:0000313|Ensembl:ENSAMXP00000008748, ECO:0000313|Proteomes:UP000018467};</t>
  </si>
  <si>
    <t xml:space="preserve"> Lepisosteus oculatus (Spotted gar).</t>
  </si>
  <si>
    <t xml:space="preserve"> NCBI_TaxID=7918 {ECO:0000313|Ensembl:ENSLOCP00000007344, ECO:0000313|Proteomes:UP000018468};</t>
  </si>
  <si>
    <t xml:space="preserve"> Holostei</t>
  </si>
  <si>
    <t xml:space="preserve"> Semionotiformes</t>
  </si>
  <si>
    <t xml:space="preserve"> Lepisosteidae</t>
  </si>
  <si>
    <t>Lepisosteus.</t>
  </si>
  <si>
    <t xml:space="preserve"> NCBI_TaxID=9940 {ECO:0000313|Ensembl:ENSOARP00000017389, ECO:0000313|Proteomes:UP000002356};</t>
  </si>
  <si>
    <t xml:space="preserve"> NCBI_TaxID=9940 {ECO:0000313|Ensembl:ENSOARP00000022386, ECO:0000313|Proteomes:UP000002356};</t>
  </si>
  <si>
    <t xml:space="preserve"> NCBI_TaxID=9940 {ECO:0000313|Ensembl:ENSOARP00000022393, ECO:0000313|Proteomes:UP000002356};</t>
  </si>
  <si>
    <t xml:space="preserve"> NCBI_TaxID=9940 {ECO:0000313|Ensembl:ENSOARP00000022394, ECO:0000313|Proteomes:UP000002356};</t>
  </si>
  <si>
    <t xml:space="preserve"> NCBI_TaxID=9940 {ECO:0000313|Ensembl:ENSOARP00000022401, ECO:0000313|Proteomes:UP000002356};</t>
  </si>
  <si>
    <t xml:space="preserve"> NCBI_TaxID=9940 {ECO:0000313|Ensembl:ENSOARP00000022406, ECO:0000313|Proteomes:UP000002356};</t>
  </si>
  <si>
    <t xml:space="preserve"> NCBI_TaxID=9940 {ECO:0000313|Ensembl:ENSOARP00000022407, ECO:0000313|Proteomes:UP000002356};</t>
  </si>
  <si>
    <t xml:space="preserve"> NCBI_TaxID=9940 {ECO:0000313|Ensembl:ENSOARP00000022409, ECO:0000313|Proteomes:UP000002356};</t>
  </si>
  <si>
    <t xml:space="preserve"> NCBI_TaxID=9940 {ECO:0000313|Ensembl:ENSOARP00000022419, ECO:0000313|Proteomes:UP000002356};</t>
  </si>
  <si>
    <t xml:space="preserve"> NCBI_TaxID=9940 {ECO:0000313|Ensembl:ENSOARP00000022441, ECO:0000313|Proteomes:UP000002356};</t>
  </si>
  <si>
    <t xml:space="preserve"> NCBI_TaxID=10116 {ECO:0000313|Ensembl:ENSRNOP00000013093, ECO:0000313|Proteomes:UP000002494};</t>
  </si>
  <si>
    <t>не найдено</t>
  </si>
  <si>
    <t>C1BIU3_OSMMO</t>
  </si>
  <si>
    <t>B0B025_SALAL</t>
  </si>
  <si>
    <t>B2G2W3_LABRO</t>
  </si>
  <si>
    <t>B5XEL0_SALSA</t>
  </si>
  <si>
    <t>D2HUQ5_AILME</t>
  </si>
  <si>
    <t>F6K630_MICAG</t>
  </si>
  <si>
    <t>IL1B_ONCMY</t>
  </si>
  <si>
    <t>Q08EA6_MOUSE</t>
  </si>
  <si>
    <t>Q285M2_ICTPU</t>
  </si>
  <si>
    <t>Q5QE68_ACALA</t>
  </si>
  <si>
    <t>Q6IWH5_SALSA</t>
  </si>
  <si>
    <t>Q712J8_CARAU</t>
  </si>
  <si>
    <t>Q7RU00_HUMAN</t>
  </si>
  <si>
    <t>Q8UUQ3_ONCMY</t>
  </si>
  <si>
    <t>Q9PT12_ONCMY</t>
  </si>
  <si>
    <t>A0A9V1_CHIHA</t>
  </si>
  <si>
    <t>A7BIE0_CONMY</t>
  </si>
  <si>
    <t>C4NF87_9PERO</t>
  </si>
  <si>
    <t>D0QTF6_HIPHI</t>
  </si>
  <si>
    <t>D2HUQ6_AILME</t>
  </si>
  <si>
    <t>D2HUQ7_AILME</t>
  </si>
  <si>
    <t>I0DFY0_9PERC</t>
  </si>
  <si>
    <t>IL1A_MACFA</t>
  </si>
  <si>
    <t>IL1B_CEREL</t>
  </si>
  <si>
    <t>Q5QEJ2_SINCH</t>
  </si>
  <si>
    <t>Q6TXV5_LATJA</t>
  </si>
  <si>
    <t>Q8AXV9_CARAU</t>
  </si>
  <si>
    <t>Q8QGW0_PAROL</t>
  </si>
  <si>
    <t>Q9ESW2_RAT</t>
  </si>
  <si>
    <t>Q9TTK1_TURTR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</si>
</sst>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11" fillId="34" borderId="8" xfId="15" applyFont="1" applyFill="1" applyAlignment="1">
      <alignment horizontal="center"/>
    </xf>
    <xf numFmtId="0" fontId="0" fillId="34" borderId="8" xfId="15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7"/>
  <sheetViews>
    <sheetView workbookViewId="0">
      <selection activeCell="C1" sqref="C1:C1048576"/>
    </sheetView>
  </sheetViews>
  <sheetFormatPr defaultRowHeight="15" x14ac:dyDescent="0.25"/>
  <cols>
    <col min="8" max="8" width="26.42578125" customWidth="1"/>
    <col min="11" max="11" width="18.28515625" customWidth="1"/>
    <col min="12" max="12" width="20.85546875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12</v>
      </c>
      <c r="J1" s="2" t="s">
        <v>26</v>
      </c>
      <c r="K1" s="1" t="s">
        <v>884</v>
      </c>
      <c r="N1" t="s">
        <v>889</v>
      </c>
    </row>
    <row r="2" spans="1:32" x14ac:dyDescent="0.25">
      <c r="A2" t="s">
        <v>10</v>
      </c>
      <c r="B2" t="s">
        <v>11</v>
      </c>
      <c r="C2">
        <v>247</v>
      </c>
      <c r="D2" t="s">
        <v>12</v>
      </c>
      <c r="E2">
        <v>120</v>
      </c>
      <c r="F2">
        <v>243</v>
      </c>
      <c r="G2">
        <v>438</v>
      </c>
      <c r="H2" t="s">
        <v>13</v>
      </c>
      <c r="I2">
        <f t="shared" ref="I2:I65" si="0">VLOOKUP(B2,Len,2,FALSE)</f>
        <v>1</v>
      </c>
      <c r="J2">
        <f t="shared" ref="J2:J65" si="1">VLOOKUP(B2,Len,3,FALSE)</f>
        <v>0</v>
      </c>
      <c r="K2">
        <f t="shared" ref="K2:K65" si="2">VLOOKUP(B2,ас,2,FALSE)</f>
        <v>124</v>
      </c>
      <c r="L2" t="str">
        <f t="shared" ref="L2:L39" si="3">VLOOKUP(A2,пр,3,FALSE)</f>
        <v xml:space="preserve"> Poecilia formosa (Amazon molly) (Limia formosa).</v>
      </c>
      <c r="M2" t="str">
        <f t="shared" ref="M2:M39" si="4">VLOOKUP(A2,пр,4,FALSE)</f>
        <v xml:space="preserve"> NCBI_TaxID=48698 {ECO:0000313|Ensembl:ENSPFOP00000007585, ECO:0000313|Proteomes:UP000028760};</v>
      </c>
      <c r="N2" t="str">
        <f t="shared" ref="N2:N65" si="5">VLOOKUP(A2,пр,5,FALSE)</f>
        <v>Eukaryota</v>
      </c>
      <c r="O2" t="str">
        <f t="shared" ref="O2:O65" si="6">VLOOKUP(A2,пр,6,FALSE)</f>
        <v xml:space="preserve"> Metazoa</v>
      </c>
      <c r="P2" t="str">
        <f t="shared" ref="P2:P65" si="7">VLOOKUP(A2,пр,7,FALSE)</f>
        <v xml:space="preserve"> Chordata</v>
      </c>
      <c r="Q2" t="str">
        <f t="shared" ref="Q2:Q65" si="8">VLOOKUP(A2,пр,8,FALSE)</f>
        <v xml:space="preserve"> Craniata</v>
      </c>
      <c r="R2" t="str">
        <f t="shared" ref="R2:R65" si="9">VLOOKUP(A2,пр,9,FALSE)</f>
        <v xml:space="preserve"> Vertebrata</v>
      </c>
      <c r="S2" t="str">
        <f t="shared" ref="S2:S65" si="10">VLOOKUP(A2,пр,10,FALSE)</f>
        <v xml:space="preserve"> Euteleostomi</v>
      </c>
      <c r="T2" t="str">
        <f t="shared" ref="T2:T65" si="11">VLOOKUP(A2,пр,11,FALSE)</f>
        <v>Actinopterygii</v>
      </c>
      <c r="U2" t="str">
        <f t="shared" ref="U2:U65" si="12">VLOOKUP(A2,пр,12,FALSE)</f>
        <v xml:space="preserve"> Neopterygii</v>
      </c>
      <c r="V2" t="str">
        <f t="shared" ref="V2:V65" si="13">VLOOKUP(A2,пр,13,FALSE)</f>
        <v xml:space="preserve"> Teleostei</v>
      </c>
      <c r="W2" t="str">
        <f t="shared" ref="W2:W65" si="14">VLOOKUP(A2,пр,14,FALSE)</f>
        <v xml:space="preserve"> Neoteleostei</v>
      </c>
      <c r="X2" t="str">
        <f t="shared" ref="X2:X65" si="15">VLOOKUP(A2,пр,15,FALSE)</f>
        <v xml:space="preserve"> Acanthomorphata</v>
      </c>
      <c r="Y2" t="str">
        <f t="shared" ref="Y2:Y65" si="16">VLOOKUP(A2,пр,16,FALSE)</f>
        <v>Ovalentaria</v>
      </c>
      <c r="Z2" t="str">
        <f t="shared" ref="Z2:Z65" si="17">VLOOKUP(A2,пр,17,FALSE)</f>
        <v xml:space="preserve"> Atherinomorphae</v>
      </c>
      <c r="AA2" t="str">
        <f t="shared" ref="AA2:AA65" si="18">VLOOKUP(A2,пр,18,FALSE)</f>
        <v xml:space="preserve"> Cyprinodontiformes</v>
      </c>
      <c r="AB2" t="str">
        <f t="shared" ref="AB2:AB65" si="19">VLOOKUP(A2,пр,19,FALSE)</f>
        <v xml:space="preserve"> Poeciliidae</v>
      </c>
      <c r="AC2" t="str">
        <f t="shared" ref="AC2:AC65" si="20">VLOOKUP(A2,пр,20,FALSE)</f>
        <v>Poeciliinae</v>
      </c>
      <c r="AD2" t="str">
        <f t="shared" ref="AD2:AD65" si="21">VLOOKUP(A2,пр,21,FALSE)</f>
        <v xml:space="preserve"> Poecilia.</v>
      </c>
      <c r="AE2">
        <f t="shared" ref="AE2:AE65" si="22">VLOOKUP(A2,пр,22,FALSE)</f>
        <v>0</v>
      </c>
      <c r="AF2">
        <f t="shared" ref="AF2:AF65" si="23">VLOOKUP(A2,пр,23,FALSE)</f>
        <v>0</v>
      </c>
    </row>
    <row r="3" spans="1:32" x14ac:dyDescent="0.25">
      <c r="A3" t="s">
        <v>14</v>
      </c>
      <c r="B3" t="s">
        <v>15</v>
      </c>
      <c r="C3">
        <v>218</v>
      </c>
      <c r="D3" t="s">
        <v>12</v>
      </c>
      <c r="E3">
        <v>91</v>
      </c>
      <c r="F3">
        <v>209</v>
      </c>
      <c r="G3">
        <v>438</v>
      </c>
      <c r="H3" t="s">
        <v>13</v>
      </c>
      <c r="I3">
        <f t="shared" si="0"/>
        <v>1</v>
      </c>
      <c r="J3">
        <f t="shared" si="1"/>
        <v>0</v>
      </c>
      <c r="K3">
        <f t="shared" si="2"/>
        <v>119</v>
      </c>
      <c r="L3" t="str">
        <f t="shared" si="3"/>
        <v xml:space="preserve"> Poecilia formosa (Amazon molly) (Limia formosa).</v>
      </c>
      <c r="M3" t="str">
        <f t="shared" si="4"/>
        <v xml:space="preserve"> NCBI_TaxID=48698 {ECO:0000313|Ensembl:ENSPFOP00000016226, ECO:0000313|Proteomes:UP000028760};</v>
      </c>
      <c r="N3" t="str">
        <f t="shared" si="5"/>
        <v>Eukaryota</v>
      </c>
      <c r="O3" t="str">
        <f t="shared" si="6"/>
        <v xml:space="preserve"> Metazoa</v>
      </c>
      <c r="P3" t="str">
        <f t="shared" si="7"/>
        <v xml:space="preserve"> Chordata</v>
      </c>
      <c r="Q3" t="str">
        <f t="shared" si="8"/>
        <v xml:space="preserve"> Craniata</v>
      </c>
      <c r="R3" t="str">
        <f t="shared" si="9"/>
        <v xml:space="preserve"> Vertebrata</v>
      </c>
      <c r="S3" t="str">
        <f t="shared" si="10"/>
        <v xml:space="preserve"> Euteleostomi</v>
      </c>
      <c r="T3" t="str">
        <f t="shared" si="11"/>
        <v>Actinopterygii</v>
      </c>
      <c r="U3" t="str">
        <f t="shared" si="12"/>
        <v xml:space="preserve"> Neopterygii</v>
      </c>
      <c r="V3" t="str">
        <f t="shared" si="13"/>
        <v xml:space="preserve"> Teleostei</v>
      </c>
      <c r="W3" t="str">
        <f t="shared" si="14"/>
        <v xml:space="preserve"> Neoteleostei</v>
      </c>
      <c r="X3" t="str">
        <f t="shared" si="15"/>
        <v xml:space="preserve"> Acanthomorphata</v>
      </c>
      <c r="Y3" t="str">
        <f t="shared" si="16"/>
        <v>Ovalentaria</v>
      </c>
      <c r="Z3" t="str">
        <f t="shared" si="17"/>
        <v xml:space="preserve"> Atherinomorphae</v>
      </c>
      <c r="AA3" t="str">
        <f t="shared" si="18"/>
        <v xml:space="preserve"> Cyprinodontiformes</v>
      </c>
      <c r="AB3" t="str">
        <f t="shared" si="19"/>
        <v xml:space="preserve"> Poeciliidae</v>
      </c>
      <c r="AC3" t="str">
        <f t="shared" si="20"/>
        <v>Poeciliinae</v>
      </c>
      <c r="AD3" t="str">
        <f t="shared" si="21"/>
        <v xml:space="preserve"> Poecilia.</v>
      </c>
      <c r="AE3">
        <f t="shared" si="22"/>
        <v>0</v>
      </c>
      <c r="AF3">
        <f t="shared" si="23"/>
        <v>0</v>
      </c>
    </row>
    <row r="4" spans="1:32" x14ac:dyDescent="0.25">
      <c r="A4" t="s">
        <v>16</v>
      </c>
      <c r="B4" t="s">
        <v>17</v>
      </c>
      <c r="C4">
        <v>352</v>
      </c>
      <c r="D4" t="s">
        <v>12</v>
      </c>
      <c r="E4">
        <v>230</v>
      </c>
      <c r="F4">
        <v>346</v>
      </c>
      <c r="G4">
        <v>438</v>
      </c>
      <c r="H4" t="s">
        <v>13</v>
      </c>
      <c r="I4">
        <f t="shared" si="0"/>
        <v>1</v>
      </c>
      <c r="J4">
        <f t="shared" si="1"/>
        <v>0</v>
      </c>
      <c r="K4">
        <f t="shared" si="2"/>
        <v>117</v>
      </c>
      <c r="L4" t="str">
        <f t="shared" si="3"/>
        <v xml:space="preserve"> Poecilia formosa (Amazon molly) (Limia formosa).</v>
      </c>
      <c r="M4" t="str">
        <f t="shared" si="4"/>
        <v xml:space="preserve"> NCBI_TaxID=48698 {ECO:0000313|Ensembl:ENSPFOP00000016903, ECO:0000313|Proteomes:UP000028760};</v>
      </c>
      <c r="N4" t="str">
        <f t="shared" si="5"/>
        <v>Eukaryota</v>
      </c>
      <c r="O4" t="str">
        <f t="shared" si="6"/>
        <v xml:space="preserve"> Metazoa</v>
      </c>
      <c r="P4" t="str">
        <f t="shared" si="7"/>
        <v xml:space="preserve"> Chordata</v>
      </c>
      <c r="Q4" t="str">
        <f t="shared" si="8"/>
        <v xml:space="preserve"> Craniata</v>
      </c>
      <c r="R4" t="str">
        <f t="shared" si="9"/>
        <v xml:space="preserve"> Vertebrata</v>
      </c>
      <c r="S4" t="str">
        <f t="shared" si="10"/>
        <v xml:space="preserve"> Euteleostomi</v>
      </c>
      <c r="T4" t="str">
        <f t="shared" si="11"/>
        <v>Actinopterygii</v>
      </c>
      <c r="U4" t="str">
        <f t="shared" si="12"/>
        <v xml:space="preserve"> Neopterygii</v>
      </c>
      <c r="V4" t="str">
        <f t="shared" si="13"/>
        <v xml:space="preserve"> Teleostei</v>
      </c>
      <c r="W4" t="str">
        <f t="shared" si="14"/>
        <v xml:space="preserve"> Neoteleostei</v>
      </c>
      <c r="X4" t="str">
        <f t="shared" si="15"/>
        <v xml:space="preserve"> Acanthomorphata</v>
      </c>
      <c r="Y4" t="str">
        <f t="shared" si="16"/>
        <v>Ovalentaria</v>
      </c>
      <c r="Z4" t="str">
        <f t="shared" si="17"/>
        <v xml:space="preserve"> Atherinomorphae</v>
      </c>
      <c r="AA4" t="str">
        <f t="shared" si="18"/>
        <v xml:space="preserve"> Cyprinodontiformes</v>
      </c>
      <c r="AB4" t="str">
        <f t="shared" si="19"/>
        <v xml:space="preserve"> Poeciliidae</v>
      </c>
      <c r="AC4" t="str">
        <f t="shared" si="20"/>
        <v>Poeciliinae</v>
      </c>
      <c r="AD4" t="str">
        <f t="shared" si="21"/>
        <v xml:space="preserve"> Poecilia.</v>
      </c>
      <c r="AE4">
        <f t="shared" si="22"/>
        <v>0</v>
      </c>
      <c r="AF4">
        <f t="shared" si="23"/>
        <v>0</v>
      </c>
    </row>
    <row r="5" spans="1:32" x14ac:dyDescent="0.25">
      <c r="A5" t="s">
        <v>18</v>
      </c>
      <c r="B5" t="s">
        <v>19</v>
      </c>
      <c r="C5">
        <v>267</v>
      </c>
      <c r="D5" t="s">
        <v>12</v>
      </c>
      <c r="E5">
        <v>139</v>
      </c>
      <c r="F5">
        <v>263</v>
      </c>
      <c r="G5">
        <v>438</v>
      </c>
      <c r="H5" t="s">
        <v>13</v>
      </c>
      <c r="I5">
        <f t="shared" si="0"/>
        <v>1</v>
      </c>
      <c r="J5">
        <f t="shared" si="1"/>
        <v>0</v>
      </c>
      <c r="K5">
        <f t="shared" si="2"/>
        <v>125</v>
      </c>
      <c r="L5" t="str">
        <f t="shared" si="3"/>
        <v xml:space="preserve"> Poecilia formosa (Amazon molly) (Limia formosa).</v>
      </c>
      <c r="M5" t="str">
        <f t="shared" si="4"/>
        <v xml:space="preserve"> NCBI_TaxID=48698 {ECO:0000313|Ensembl:ENSPFOP00000018929, ECO:0000313|Proteomes:UP000028760};</v>
      </c>
      <c r="N5" t="str">
        <f t="shared" si="5"/>
        <v>Eukaryota</v>
      </c>
      <c r="O5" t="str">
        <f t="shared" si="6"/>
        <v xml:space="preserve"> Metazoa</v>
      </c>
      <c r="P5" t="str">
        <f t="shared" si="7"/>
        <v xml:space="preserve"> Chordata</v>
      </c>
      <c r="Q5" t="str">
        <f t="shared" si="8"/>
        <v xml:space="preserve"> Craniata</v>
      </c>
      <c r="R5" t="str">
        <f t="shared" si="9"/>
        <v xml:space="preserve"> Vertebrata</v>
      </c>
      <c r="S5" t="str">
        <f t="shared" si="10"/>
        <v xml:space="preserve"> Euteleostomi</v>
      </c>
      <c r="T5" t="str">
        <f t="shared" si="11"/>
        <v>Actinopterygii</v>
      </c>
      <c r="U5" t="str">
        <f t="shared" si="12"/>
        <v xml:space="preserve"> Neopterygii</v>
      </c>
      <c r="V5" t="str">
        <f t="shared" si="13"/>
        <v xml:space="preserve"> Teleostei</v>
      </c>
      <c r="W5" t="str">
        <f t="shared" si="14"/>
        <v xml:space="preserve"> Neoteleostei</v>
      </c>
      <c r="X5" t="str">
        <f t="shared" si="15"/>
        <v xml:space="preserve"> Acanthomorphata</v>
      </c>
      <c r="Y5" t="str">
        <f t="shared" si="16"/>
        <v>Ovalentaria</v>
      </c>
      <c r="Z5" t="str">
        <f t="shared" si="17"/>
        <v xml:space="preserve"> Atherinomorphae</v>
      </c>
      <c r="AA5" t="str">
        <f t="shared" si="18"/>
        <v xml:space="preserve"> Cyprinodontiformes</v>
      </c>
      <c r="AB5" t="str">
        <f t="shared" si="19"/>
        <v xml:space="preserve"> Poeciliidae</v>
      </c>
      <c r="AC5" t="str">
        <f t="shared" si="20"/>
        <v>Poeciliinae</v>
      </c>
      <c r="AD5" t="str">
        <f t="shared" si="21"/>
        <v xml:space="preserve"> Poecilia.</v>
      </c>
      <c r="AE5">
        <f t="shared" si="22"/>
        <v>0</v>
      </c>
      <c r="AF5">
        <f t="shared" si="23"/>
        <v>0</v>
      </c>
    </row>
    <row r="6" spans="1:32" x14ac:dyDescent="0.25">
      <c r="A6" t="s">
        <v>20</v>
      </c>
      <c r="B6" t="s">
        <v>21</v>
      </c>
      <c r="C6">
        <v>294</v>
      </c>
      <c r="D6" t="s">
        <v>12</v>
      </c>
      <c r="E6">
        <v>174</v>
      </c>
      <c r="F6">
        <v>286</v>
      </c>
      <c r="G6">
        <v>438</v>
      </c>
      <c r="H6" t="s">
        <v>13</v>
      </c>
      <c r="I6">
        <f t="shared" si="0"/>
        <v>1</v>
      </c>
      <c r="J6">
        <f t="shared" si="1"/>
        <v>0</v>
      </c>
      <c r="K6">
        <f t="shared" si="2"/>
        <v>113</v>
      </c>
      <c r="L6" t="str">
        <f t="shared" si="3"/>
        <v xml:space="preserve"> Fukomys damarensis (Damaraland mole rat) (Cryptomys damarensis).</v>
      </c>
      <c r="M6" t="str">
        <f t="shared" si="4"/>
        <v xml:space="preserve"> NCBI_TaxID=885580 {ECO:0000313|EMBL:KFO20743.1, ECO:0000313|Proteomes:UP000028990};</v>
      </c>
      <c r="N6" t="str">
        <f t="shared" si="5"/>
        <v>Eukaryota</v>
      </c>
      <c r="O6" t="str">
        <f t="shared" si="6"/>
        <v xml:space="preserve"> Metazoa</v>
      </c>
      <c r="P6" t="str">
        <f t="shared" si="7"/>
        <v xml:space="preserve"> Chordata</v>
      </c>
      <c r="Q6" t="str">
        <f t="shared" si="8"/>
        <v xml:space="preserve"> Craniata</v>
      </c>
      <c r="R6" t="str">
        <f t="shared" si="9"/>
        <v xml:space="preserve"> Vertebrata</v>
      </c>
      <c r="S6" t="str">
        <f t="shared" si="10"/>
        <v xml:space="preserve"> Euteleostomi</v>
      </c>
      <c r="T6" t="str">
        <f t="shared" si="11"/>
        <v>Mammalia</v>
      </c>
      <c r="U6" t="str">
        <f t="shared" si="12"/>
        <v xml:space="preserve"> Eutheria</v>
      </c>
      <c r="V6" t="str">
        <f t="shared" si="13"/>
        <v xml:space="preserve"> Euarchontoglires</v>
      </c>
      <c r="W6" t="str">
        <f t="shared" si="14"/>
        <v xml:space="preserve"> Glires</v>
      </c>
      <c r="X6" t="str">
        <f t="shared" si="15"/>
        <v xml:space="preserve"> Rodentia</v>
      </c>
      <c r="Y6" t="str">
        <f t="shared" si="16"/>
        <v>Hystricognathi</v>
      </c>
      <c r="Z6" t="str">
        <f t="shared" si="17"/>
        <v xml:space="preserve"> Bathyergidae</v>
      </c>
      <c r="AA6" t="str">
        <f t="shared" si="18"/>
        <v xml:space="preserve"> Fukomys.</v>
      </c>
      <c r="AB6">
        <f t="shared" si="19"/>
        <v>0</v>
      </c>
      <c r="AC6">
        <f t="shared" si="20"/>
        <v>0</v>
      </c>
      <c r="AD6">
        <f t="shared" si="21"/>
        <v>0</v>
      </c>
      <c r="AE6">
        <f t="shared" si="22"/>
        <v>0</v>
      </c>
      <c r="AF6">
        <f t="shared" si="23"/>
        <v>0</v>
      </c>
    </row>
    <row r="7" spans="1:32" x14ac:dyDescent="0.25">
      <c r="A7" t="s">
        <v>22</v>
      </c>
      <c r="B7" t="s">
        <v>23</v>
      </c>
      <c r="C7">
        <v>158</v>
      </c>
      <c r="D7" t="s">
        <v>12</v>
      </c>
      <c r="E7">
        <v>39</v>
      </c>
      <c r="F7">
        <v>154</v>
      </c>
      <c r="G7">
        <v>438</v>
      </c>
      <c r="H7" t="s">
        <v>13</v>
      </c>
      <c r="I7">
        <f t="shared" si="0"/>
        <v>1</v>
      </c>
      <c r="J7">
        <f t="shared" si="1"/>
        <v>0</v>
      </c>
      <c r="K7">
        <f t="shared" si="2"/>
        <v>116</v>
      </c>
      <c r="L7" t="str">
        <f t="shared" si="3"/>
        <v xml:space="preserve"> Fukomys damarensis (Damaraland mole rat) (Cryptomys damarensis).</v>
      </c>
      <c r="M7" t="str">
        <f t="shared" si="4"/>
        <v xml:space="preserve"> NCBI_TaxID=885580 {ECO:0000313|EMBL:KFO26699.1, ECO:0000313|Proteomes:UP000028990};</v>
      </c>
      <c r="N7" t="str">
        <f t="shared" si="5"/>
        <v>Eukaryota</v>
      </c>
      <c r="O7" t="str">
        <f t="shared" si="6"/>
        <v xml:space="preserve"> Metazoa</v>
      </c>
      <c r="P7" t="str">
        <f t="shared" si="7"/>
        <v xml:space="preserve"> Chordata</v>
      </c>
      <c r="Q7" t="str">
        <f t="shared" si="8"/>
        <v xml:space="preserve"> Craniata</v>
      </c>
      <c r="R7" t="str">
        <f t="shared" si="9"/>
        <v xml:space="preserve"> Vertebrata</v>
      </c>
      <c r="S7" t="str">
        <f t="shared" si="10"/>
        <v xml:space="preserve"> Euteleostomi</v>
      </c>
      <c r="T7" t="str">
        <f t="shared" si="11"/>
        <v>Mammalia</v>
      </c>
      <c r="U7" t="str">
        <f t="shared" si="12"/>
        <v xml:space="preserve"> Eutheria</v>
      </c>
      <c r="V7" t="str">
        <f t="shared" si="13"/>
        <v xml:space="preserve"> Euarchontoglires</v>
      </c>
      <c r="W7" t="str">
        <f t="shared" si="14"/>
        <v xml:space="preserve"> Glires</v>
      </c>
      <c r="X7" t="str">
        <f t="shared" si="15"/>
        <v xml:space="preserve"> Rodentia</v>
      </c>
      <c r="Y7" t="str">
        <f t="shared" si="16"/>
        <v>Hystricognathi</v>
      </c>
      <c r="Z7" t="str">
        <f t="shared" si="17"/>
        <v xml:space="preserve"> Bathyergidae</v>
      </c>
      <c r="AA7" t="str">
        <f t="shared" si="18"/>
        <v xml:space="preserve"> Fukomys.</v>
      </c>
      <c r="AB7">
        <f t="shared" si="19"/>
        <v>0</v>
      </c>
      <c r="AC7">
        <f t="shared" si="20"/>
        <v>0</v>
      </c>
      <c r="AD7">
        <f t="shared" si="21"/>
        <v>0</v>
      </c>
      <c r="AE7">
        <f t="shared" si="22"/>
        <v>0</v>
      </c>
      <c r="AF7">
        <f t="shared" si="23"/>
        <v>0</v>
      </c>
    </row>
    <row r="8" spans="1:32" x14ac:dyDescent="0.25">
      <c r="A8" t="s">
        <v>24</v>
      </c>
      <c r="B8" t="s">
        <v>25</v>
      </c>
      <c r="C8">
        <v>266</v>
      </c>
      <c r="D8" t="s">
        <v>12</v>
      </c>
      <c r="E8">
        <v>144</v>
      </c>
      <c r="F8">
        <v>261</v>
      </c>
      <c r="G8">
        <v>438</v>
      </c>
      <c r="H8" t="s">
        <v>13</v>
      </c>
      <c r="I8">
        <f t="shared" si="0"/>
        <v>1</v>
      </c>
      <c r="J8">
        <f t="shared" si="1"/>
        <v>1</v>
      </c>
      <c r="K8">
        <f t="shared" si="2"/>
        <v>118</v>
      </c>
      <c r="L8" t="str">
        <f t="shared" si="3"/>
        <v xml:space="preserve"> Fukomys damarensis (Damaraland mole rat) (Cryptomys damarensis).</v>
      </c>
      <c r="M8" t="str">
        <f t="shared" si="4"/>
        <v xml:space="preserve"> NCBI_TaxID=885580 {ECO:0000313|EMBL:KFO26704.1, ECO:0000313|Proteomes:UP000028990};</v>
      </c>
      <c r="N8" t="str">
        <f t="shared" si="5"/>
        <v>Eukaryota</v>
      </c>
      <c r="O8" t="str">
        <f t="shared" si="6"/>
        <v xml:space="preserve"> Metazoa</v>
      </c>
      <c r="P8" t="str">
        <f t="shared" si="7"/>
        <v xml:space="preserve"> Chordata</v>
      </c>
      <c r="Q8" t="str">
        <f t="shared" si="8"/>
        <v xml:space="preserve"> Craniata</v>
      </c>
      <c r="R8" t="str">
        <f t="shared" si="9"/>
        <v xml:space="preserve"> Vertebrata</v>
      </c>
      <c r="S8" t="str">
        <f t="shared" si="10"/>
        <v xml:space="preserve"> Euteleostomi</v>
      </c>
      <c r="T8" t="str">
        <f t="shared" si="11"/>
        <v>Mammalia</v>
      </c>
      <c r="U8" t="str">
        <f t="shared" si="12"/>
        <v xml:space="preserve"> Eutheria</v>
      </c>
      <c r="V8" t="str">
        <f t="shared" si="13"/>
        <v xml:space="preserve"> Euarchontoglires</v>
      </c>
      <c r="W8" t="str">
        <f t="shared" si="14"/>
        <v xml:space="preserve"> Glires</v>
      </c>
      <c r="X8" t="str">
        <f t="shared" si="15"/>
        <v xml:space="preserve"> Rodentia</v>
      </c>
      <c r="Y8" t="str">
        <f t="shared" si="16"/>
        <v>Hystricognathi</v>
      </c>
      <c r="Z8" t="str">
        <f t="shared" si="17"/>
        <v xml:space="preserve"> Bathyergidae</v>
      </c>
      <c r="AA8" t="str">
        <f t="shared" si="18"/>
        <v xml:space="preserve"> Fukomys.</v>
      </c>
      <c r="AB8">
        <f t="shared" si="19"/>
        <v>0</v>
      </c>
      <c r="AC8">
        <f t="shared" si="20"/>
        <v>0</v>
      </c>
      <c r="AD8">
        <f t="shared" si="21"/>
        <v>0</v>
      </c>
      <c r="AE8">
        <f t="shared" si="22"/>
        <v>0</v>
      </c>
      <c r="AF8">
        <f t="shared" si="23"/>
        <v>0</v>
      </c>
    </row>
    <row r="9" spans="1:32" x14ac:dyDescent="0.25">
      <c r="A9" t="s">
        <v>24</v>
      </c>
      <c r="B9" t="s">
        <v>25</v>
      </c>
      <c r="C9">
        <v>266</v>
      </c>
      <c r="D9" t="s">
        <v>26</v>
      </c>
      <c r="E9">
        <v>1</v>
      </c>
      <c r="F9">
        <v>101</v>
      </c>
      <c r="G9">
        <v>101</v>
      </c>
      <c r="H9" t="s">
        <v>27</v>
      </c>
      <c r="I9">
        <f t="shared" si="0"/>
        <v>1</v>
      </c>
      <c r="J9">
        <f t="shared" si="1"/>
        <v>1</v>
      </c>
      <c r="K9">
        <f t="shared" si="2"/>
        <v>118</v>
      </c>
      <c r="L9" t="str">
        <f t="shared" si="3"/>
        <v xml:space="preserve"> Fukomys damarensis (Damaraland mole rat) (Cryptomys damarensis).</v>
      </c>
      <c r="M9" t="str">
        <f t="shared" si="4"/>
        <v xml:space="preserve"> NCBI_TaxID=885580 {ECO:0000313|EMBL:KFO26704.1, ECO:0000313|Proteomes:UP000028990};</v>
      </c>
      <c r="N9" t="str">
        <f t="shared" si="5"/>
        <v>Eukaryota</v>
      </c>
      <c r="O9" t="str">
        <f t="shared" si="6"/>
        <v xml:space="preserve"> Metazoa</v>
      </c>
      <c r="P9" t="str">
        <f t="shared" si="7"/>
        <v xml:space="preserve"> Chordata</v>
      </c>
      <c r="Q9" t="str">
        <f t="shared" si="8"/>
        <v xml:space="preserve"> Craniata</v>
      </c>
      <c r="R9" t="str">
        <f t="shared" si="9"/>
        <v xml:space="preserve"> Vertebrata</v>
      </c>
      <c r="S9" t="str">
        <f t="shared" si="10"/>
        <v xml:space="preserve"> Euteleostomi</v>
      </c>
      <c r="T9" t="str">
        <f t="shared" si="11"/>
        <v>Mammalia</v>
      </c>
      <c r="U9" t="str">
        <f t="shared" si="12"/>
        <v xml:space="preserve"> Eutheria</v>
      </c>
      <c r="V9" t="str">
        <f t="shared" si="13"/>
        <v xml:space="preserve"> Euarchontoglires</v>
      </c>
      <c r="W9" t="str">
        <f t="shared" si="14"/>
        <v xml:space="preserve"> Glires</v>
      </c>
      <c r="X9" t="str">
        <f t="shared" si="15"/>
        <v xml:space="preserve"> Rodentia</v>
      </c>
      <c r="Y9" t="str">
        <f t="shared" si="16"/>
        <v>Hystricognathi</v>
      </c>
      <c r="Z9" t="str">
        <f t="shared" si="17"/>
        <v xml:space="preserve"> Bathyergidae</v>
      </c>
      <c r="AA9" t="str">
        <f t="shared" si="18"/>
        <v xml:space="preserve"> Fukomys.</v>
      </c>
      <c r="AB9">
        <f t="shared" si="19"/>
        <v>0</v>
      </c>
      <c r="AC9">
        <f t="shared" si="20"/>
        <v>0</v>
      </c>
      <c r="AD9">
        <f t="shared" si="21"/>
        <v>0</v>
      </c>
      <c r="AE9">
        <f t="shared" si="22"/>
        <v>0</v>
      </c>
      <c r="AF9">
        <f t="shared" si="23"/>
        <v>0</v>
      </c>
    </row>
    <row r="10" spans="1:32" x14ac:dyDescent="0.25">
      <c r="A10" t="s">
        <v>28</v>
      </c>
      <c r="B10" t="s">
        <v>29</v>
      </c>
      <c r="C10">
        <v>152</v>
      </c>
      <c r="D10" t="s">
        <v>12</v>
      </c>
      <c r="E10">
        <v>36</v>
      </c>
      <c r="F10">
        <v>148</v>
      </c>
      <c r="G10">
        <v>438</v>
      </c>
      <c r="H10" t="s">
        <v>13</v>
      </c>
      <c r="I10">
        <f t="shared" si="0"/>
        <v>1</v>
      </c>
      <c r="J10">
        <f t="shared" si="1"/>
        <v>0</v>
      </c>
      <c r="K10">
        <f t="shared" si="2"/>
        <v>113</v>
      </c>
      <c r="L10" t="str">
        <f t="shared" si="3"/>
        <v xml:space="preserve"> Fukomys damarensis (Damaraland mole rat) (Cryptomys damarensis).</v>
      </c>
      <c r="M10" t="str">
        <f t="shared" si="4"/>
        <v xml:space="preserve"> NCBI_TaxID=885580 {ECO:0000313|EMBL:KFO26702.1, ECO:0000313|Proteomes:UP000028990};</v>
      </c>
      <c r="N10" t="str">
        <f t="shared" si="5"/>
        <v>Eukaryota</v>
      </c>
      <c r="O10" t="str">
        <f t="shared" si="6"/>
        <v xml:space="preserve"> Metazoa</v>
      </c>
      <c r="P10" t="str">
        <f t="shared" si="7"/>
        <v xml:space="preserve"> Chordata</v>
      </c>
      <c r="Q10" t="str">
        <f t="shared" si="8"/>
        <v xml:space="preserve"> Craniata</v>
      </c>
      <c r="R10" t="str">
        <f t="shared" si="9"/>
        <v xml:space="preserve"> Vertebrata</v>
      </c>
      <c r="S10" t="str">
        <f t="shared" si="10"/>
        <v xml:space="preserve"> Euteleostomi</v>
      </c>
      <c r="T10" t="str">
        <f t="shared" si="11"/>
        <v>Mammalia</v>
      </c>
      <c r="U10" t="str">
        <f t="shared" si="12"/>
        <v xml:space="preserve"> Eutheria</v>
      </c>
      <c r="V10" t="str">
        <f t="shared" si="13"/>
        <v xml:space="preserve"> Euarchontoglires</v>
      </c>
      <c r="W10" t="str">
        <f t="shared" si="14"/>
        <v xml:space="preserve"> Glires</v>
      </c>
      <c r="X10" t="str">
        <f t="shared" si="15"/>
        <v xml:space="preserve"> Rodentia</v>
      </c>
      <c r="Y10" t="str">
        <f t="shared" si="16"/>
        <v>Hystricognathi</v>
      </c>
      <c r="Z10" t="str">
        <f t="shared" si="17"/>
        <v xml:space="preserve"> Bathyergidae</v>
      </c>
      <c r="AA10" t="str">
        <f t="shared" si="18"/>
        <v xml:space="preserve"> Fukomys.</v>
      </c>
      <c r="AB10">
        <f t="shared" si="19"/>
        <v>0</v>
      </c>
      <c r="AC10">
        <f t="shared" si="20"/>
        <v>0</v>
      </c>
      <c r="AD10">
        <f t="shared" si="21"/>
        <v>0</v>
      </c>
      <c r="AE10">
        <f t="shared" si="22"/>
        <v>0</v>
      </c>
      <c r="AF10">
        <f t="shared" si="23"/>
        <v>0</v>
      </c>
    </row>
    <row r="11" spans="1:32" x14ac:dyDescent="0.25">
      <c r="A11" t="s">
        <v>30</v>
      </c>
      <c r="B11" t="s">
        <v>31</v>
      </c>
      <c r="C11">
        <v>162</v>
      </c>
      <c r="D11" t="s">
        <v>12</v>
      </c>
      <c r="E11">
        <v>45</v>
      </c>
      <c r="F11">
        <v>158</v>
      </c>
      <c r="G11">
        <v>438</v>
      </c>
      <c r="H11" t="s">
        <v>13</v>
      </c>
      <c r="I11">
        <f t="shared" si="0"/>
        <v>1</v>
      </c>
      <c r="J11">
        <f t="shared" si="1"/>
        <v>0</v>
      </c>
      <c r="K11">
        <f t="shared" si="2"/>
        <v>114</v>
      </c>
      <c r="L11" t="str">
        <f t="shared" si="3"/>
        <v xml:space="preserve"> Fukomys damarensis (Damaraland mole rat) (Cryptomys damarensis).</v>
      </c>
      <c r="M11" t="str">
        <f t="shared" si="4"/>
        <v xml:space="preserve"> NCBI_TaxID=885580 {ECO:0000313|EMBL:KFO26698.1, ECO:0000313|Proteomes:UP000028990};</v>
      </c>
      <c r="N11" t="str">
        <f t="shared" si="5"/>
        <v>Eukaryota</v>
      </c>
      <c r="O11" t="str">
        <f t="shared" si="6"/>
        <v xml:space="preserve"> Metazoa</v>
      </c>
      <c r="P11" t="str">
        <f t="shared" si="7"/>
        <v xml:space="preserve"> Chordata</v>
      </c>
      <c r="Q11" t="str">
        <f t="shared" si="8"/>
        <v xml:space="preserve"> Craniata</v>
      </c>
      <c r="R11" t="str">
        <f t="shared" si="9"/>
        <v xml:space="preserve"> Vertebrata</v>
      </c>
      <c r="S11" t="str">
        <f t="shared" si="10"/>
        <v xml:space="preserve"> Euteleostomi</v>
      </c>
      <c r="T11" t="str">
        <f t="shared" si="11"/>
        <v>Mammalia</v>
      </c>
      <c r="U11" t="str">
        <f t="shared" si="12"/>
        <v xml:space="preserve"> Eutheria</v>
      </c>
      <c r="V11" t="str">
        <f t="shared" si="13"/>
        <v xml:space="preserve"> Euarchontoglires</v>
      </c>
      <c r="W11" t="str">
        <f t="shared" si="14"/>
        <v xml:space="preserve"> Glires</v>
      </c>
      <c r="X11" t="str">
        <f t="shared" si="15"/>
        <v xml:space="preserve"> Rodentia</v>
      </c>
      <c r="Y11" t="str">
        <f t="shared" si="16"/>
        <v>Hystricognathi</v>
      </c>
      <c r="Z11" t="str">
        <f t="shared" si="17"/>
        <v xml:space="preserve"> Bathyergidae</v>
      </c>
      <c r="AA11" t="str">
        <f t="shared" si="18"/>
        <v xml:space="preserve"> Fukomys.</v>
      </c>
      <c r="AB11">
        <f t="shared" si="19"/>
        <v>0</v>
      </c>
      <c r="AC11">
        <f t="shared" si="20"/>
        <v>0</v>
      </c>
      <c r="AD11">
        <f t="shared" si="21"/>
        <v>0</v>
      </c>
      <c r="AE11">
        <f t="shared" si="22"/>
        <v>0</v>
      </c>
      <c r="AF11">
        <f t="shared" si="23"/>
        <v>0</v>
      </c>
    </row>
    <row r="12" spans="1:32" x14ac:dyDescent="0.25">
      <c r="A12" t="s">
        <v>32</v>
      </c>
      <c r="B12" t="s">
        <v>33</v>
      </c>
      <c r="C12">
        <v>183</v>
      </c>
      <c r="D12" t="s">
        <v>12</v>
      </c>
      <c r="E12">
        <v>56</v>
      </c>
      <c r="F12">
        <v>174</v>
      </c>
      <c r="G12">
        <v>438</v>
      </c>
      <c r="H12" t="s">
        <v>13</v>
      </c>
      <c r="I12">
        <f t="shared" si="0"/>
        <v>1</v>
      </c>
      <c r="J12">
        <f t="shared" si="1"/>
        <v>0</v>
      </c>
      <c r="K12">
        <f t="shared" si="2"/>
        <v>119</v>
      </c>
      <c r="L12" t="str">
        <f t="shared" si="3"/>
        <v xml:space="preserve"> Fukomys damarensis (Damaraland mole rat) (Cryptomys damarensis).</v>
      </c>
      <c r="M12" t="str">
        <f t="shared" si="4"/>
        <v xml:space="preserve"> NCBI_TaxID=885580 {ECO:0000313|EMBL:KFO26703.1, ECO:0000313|Proteomes:UP000028990};</v>
      </c>
      <c r="N12" t="str">
        <f t="shared" si="5"/>
        <v>Eukaryota</v>
      </c>
      <c r="O12" t="str">
        <f t="shared" si="6"/>
        <v xml:space="preserve"> Metazoa</v>
      </c>
      <c r="P12" t="str">
        <f t="shared" si="7"/>
        <v xml:space="preserve"> Chordata</v>
      </c>
      <c r="Q12" t="str">
        <f t="shared" si="8"/>
        <v xml:space="preserve"> Craniata</v>
      </c>
      <c r="R12" t="str">
        <f t="shared" si="9"/>
        <v xml:space="preserve"> Vertebrata</v>
      </c>
      <c r="S12" t="str">
        <f t="shared" si="10"/>
        <v xml:space="preserve"> Euteleostomi</v>
      </c>
      <c r="T12" t="str">
        <f t="shared" si="11"/>
        <v>Mammalia</v>
      </c>
      <c r="U12" t="str">
        <f t="shared" si="12"/>
        <v xml:space="preserve"> Eutheria</v>
      </c>
      <c r="V12" t="str">
        <f t="shared" si="13"/>
        <v xml:space="preserve"> Euarchontoglires</v>
      </c>
      <c r="W12" t="str">
        <f t="shared" si="14"/>
        <v xml:space="preserve"> Glires</v>
      </c>
      <c r="X12" t="str">
        <f t="shared" si="15"/>
        <v xml:space="preserve"> Rodentia</v>
      </c>
      <c r="Y12" t="str">
        <f t="shared" si="16"/>
        <v>Hystricognathi</v>
      </c>
      <c r="Z12" t="str">
        <f t="shared" si="17"/>
        <v xml:space="preserve"> Bathyergidae</v>
      </c>
      <c r="AA12" t="str">
        <f t="shared" si="18"/>
        <v xml:space="preserve"> Fukomys.</v>
      </c>
      <c r="AB12">
        <f t="shared" si="19"/>
        <v>0</v>
      </c>
      <c r="AC12">
        <f t="shared" si="20"/>
        <v>0</v>
      </c>
      <c r="AD12">
        <f t="shared" si="21"/>
        <v>0</v>
      </c>
      <c r="AE12">
        <f t="shared" si="22"/>
        <v>0</v>
      </c>
      <c r="AF12">
        <f t="shared" si="23"/>
        <v>0</v>
      </c>
    </row>
    <row r="13" spans="1:32" x14ac:dyDescent="0.25">
      <c r="A13" t="s">
        <v>34</v>
      </c>
      <c r="B13" t="s">
        <v>35</v>
      </c>
      <c r="C13">
        <v>176</v>
      </c>
      <c r="D13" t="s">
        <v>12</v>
      </c>
      <c r="E13">
        <v>57</v>
      </c>
      <c r="F13">
        <v>172</v>
      </c>
      <c r="G13">
        <v>438</v>
      </c>
      <c r="H13" t="s">
        <v>13</v>
      </c>
      <c r="I13">
        <f t="shared" si="0"/>
        <v>1</v>
      </c>
      <c r="J13">
        <f t="shared" si="1"/>
        <v>0</v>
      </c>
      <c r="K13">
        <f t="shared" si="2"/>
        <v>116</v>
      </c>
      <c r="L13" t="str">
        <f t="shared" si="3"/>
        <v xml:space="preserve"> Fukomys damarensis (Damaraland mole rat) (Cryptomys damarensis).</v>
      </c>
      <c r="M13" t="str">
        <f t="shared" si="4"/>
        <v xml:space="preserve"> NCBI_TaxID=885580 {ECO:0000313|EMBL:KFO26700.1, ECO:0000313|Proteomes:UP000028990};</v>
      </c>
      <c r="N13" t="str">
        <f t="shared" si="5"/>
        <v>Eukaryota</v>
      </c>
      <c r="O13" t="str">
        <f t="shared" si="6"/>
        <v xml:space="preserve"> Metazoa</v>
      </c>
      <c r="P13" t="str">
        <f t="shared" si="7"/>
        <v xml:space="preserve"> Chordata</v>
      </c>
      <c r="Q13" t="str">
        <f t="shared" si="8"/>
        <v xml:space="preserve"> Craniata</v>
      </c>
      <c r="R13" t="str">
        <f t="shared" si="9"/>
        <v xml:space="preserve"> Vertebrata</v>
      </c>
      <c r="S13" t="str">
        <f t="shared" si="10"/>
        <v xml:space="preserve"> Euteleostomi</v>
      </c>
      <c r="T13" t="str">
        <f t="shared" si="11"/>
        <v>Mammalia</v>
      </c>
      <c r="U13" t="str">
        <f t="shared" si="12"/>
        <v xml:space="preserve"> Eutheria</v>
      </c>
      <c r="V13" t="str">
        <f t="shared" si="13"/>
        <v xml:space="preserve"> Euarchontoglires</v>
      </c>
      <c r="W13" t="str">
        <f t="shared" si="14"/>
        <v xml:space="preserve"> Glires</v>
      </c>
      <c r="X13" t="str">
        <f t="shared" si="15"/>
        <v xml:space="preserve"> Rodentia</v>
      </c>
      <c r="Y13" t="str">
        <f t="shared" si="16"/>
        <v>Hystricognathi</v>
      </c>
      <c r="Z13" t="str">
        <f t="shared" si="17"/>
        <v xml:space="preserve"> Bathyergidae</v>
      </c>
      <c r="AA13" t="str">
        <f t="shared" si="18"/>
        <v xml:space="preserve"> Fukomys.</v>
      </c>
      <c r="AB13">
        <f t="shared" si="19"/>
        <v>0</v>
      </c>
      <c r="AC13">
        <f t="shared" si="20"/>
        <v>0</v>
      </c>
      <c r="AD13">
        <f t="shared" si="21"/>
        <v>0</v>
      </c>
      <c r="AE13">
        <f t="shared" si="22"/>
        <v>0</v>
      </c>
      <c r="AF13">
        <f t="shared" si="23"/>
        <v>0</v>
      </c>
    </row>
    <row r="14" spans="1:32" x14ac:dyDescent="0.25">
      <c r="A14" t="s">
        <v>36</v>
      </c>
      <c r="B14" t="s">
        <v>37</v>
      </c>
      <c r="C14">
        <v>270</v>
      </c>
      <c r="D14" t="s">
        <v>12</v>
      </c>
      <c r="E14">
        <v>158</v>
      </c>
      <c r="F14">
        <v>269</v>
      </c>
      <c r="G14">
        <v>438</v>
      </c>
      <c r="H14" t="s">
        <v>13</v>
      </c>
      <c r="I14">
        <f t="shared" si="0"/>
        <v>1</v>
      </c>
      <c r="J14">
        <f t="shared" si="1"/>
        <v>1</v>
      </c>
      <c r="K14">
        <f t="shared" si="2"/>
        <v>112</v>
      </c>
      <c r="L14" t="str">
        <f t="shared" si="3"/>
        <v xml:space="preserve"> Fukomys damarensis (Damaraland mole rat) (Cryptomys damarensis).</v>
      </c>
      <c r="M14" t="str">
        <f t="shared" si="4"/>
        <v xml:space="preserve"> NCBI_TaxID=885580 {ECO:0000313|EMBL:KFO26705.1, ECO:0000313|Proteomes:UP000028990};</v>
      </c>
      <c r="N14" t="str">
        <f t="shared" si="5"/>
        <v>Eukaryota</v>
      </c>
      <c r="O14" t="str">
        <f t="shared" si="6"/>
        <v xml:space="preserve"> Metazoa</v>
      </c>
      <c r="P14" t="str">
        <f t="shared" si="7"/>
        <v xml:space="preserve"> Chordata</v>
      </c>
      <c r="Q14" t="str">
        <f t="shared" si="8"/>
        <v xml:space="preserve"> Craniata</v>
      </c>
      <c r="R14" t="str">
        <f t="shared" si="9"/>
        <v xml:space="preserve"> Vertebrata</v>
      </c>
      <c r="S14" t="str">
        <f t="shared" si="10"/>
        <v xml:space="preserve"> Euteleostomi</v>
      </c>
      <c r="T14" t="str">
        <f t="shared" si="11"/>
        <v>Mammalia</v>
      </c>
      <c r="U14" t="str">
        <f t="shared" si="12"/>
        <v xml:space="preserve"> Eutheria</v>
      </c>
      <c r="V14" t="str">
        <f t="shared" si="13"/>
        <v xml:space="preserve"> Euarchontoglires</v>
      </c>
      <c r="W14" t="str">
        <f t="shared" si="14"/>
        <v xml:space="preserve"> Glires</v>
      </c>
      <c r="X14" t="str">
        <f t="shared" si="15"/>
        <v xml:space="preserve"> Rodentia</v>
      </c>
      <c r="Y14" t="str">
        <f t="shared" si="16"/>
        <v>Hystricognathi</v>
      </c>
      <c r="Z14" t="str">
        <f t="shared" si="17"/>
        <v xml:space="preserve"> Bathyergidae</v>
      </c>
      <c r="AA14" t="str">
        <f t="shared" si="18"/>
        <v xml:space="preserve"> Fukomys.</v>
      </c>
      <c r="AB14">
        <f t="shared" si="19"/>
        <v>0</v>
      </c>
      <c r="AC14">
        <f t="shared" si="20"/>
        <v>0</v>
      </c>
      <c r="AD14">
        <f t="shared" si="21"/>
        <v>0</v>
      </c>
      <c r="AE14">
        <f t="shared" si="22"/>
        <v>0</v>
      </c>
      <c r="AF14">
        <f t="shared" si="23"/>
        <v>0</v>
      </c>
    </row>
    <row r="15" spans="1:32" x14ac:dyDescent="0.25">
      <c r="A15" t="s">
        <v>36</v>
      </c>
      <c r="B15" t="s">
        <v>37</v>
      </c>
      <c r="C15">
        <v>270</v>
      </c>
      <c r="D15" t="s">
        <v>26</v>
      </c>
      <c r="E15">
        <v>1</v>
      </c>
      <c r="F15">
        <v>111</v>
      </c>
      <c r="G15">
        <v>101</v>
      </c>
      <c r="H15" t="s">
        <v>27</v>
      </c>
      <c r="I15">
        <f t="shared" si="0"/>
        <v>1</v>
      </c>
      <c r="J15">
        <f t="shared" si="1"/>
        <v>1</v>
      </c>
      <c r="K15">
        <f t="shared" si="2"/>
        <v>112</v>
      </c>
      <c r="L15" t="str">
        <f t="shared" si="3"/>
        <v xml:space="preserve"> Fukomys damarensis (Damaraland mole rat) (Cryptomys damarensis).</v>
      </c>
      <c r="M15" t="str">
        <f t="shared" si="4"/>
        <v xml:space="preserve"> NCBI_TaxID=885580 {ECO:0000313|EMBL:KFO26705.1, ECO:0000313|Proteomes:UP000028990};</v>
      </c>
      <c r="N15" t="str">
        <f t="shared" si="5"/>
        <v>Eukaryota</v>
      </c>
      <c r="O15" t="str">
        <f t="shared" si="6"/>
        <v xml:space="preserve"> Metazoa</v>
      </c>
      <c r="P15" t="str">
        <f t="shared" si="7"/>
        <v xml:space="preserve"> Chordata</v>
      </c>
      <c r="Q15" t="str">
        <f t="shared" si="8"/>
        <v xml:space="preserve"> Craniata</v>
      </c>
      <c r="R15" t="str">
        <f t="shared" si="9"/>
        <v xml:space="preserve"> Vertebrata</v>
      </c>
      <c r="S15" t="str">
        <f t="shared" si="10"/>
        <v xml:space="preserve"> Euteleostomi</v>
      </c>
      <c r="T15" t="str">
        <f t="shared" si="11"/>
        <v>Mammalia</v>
      </c>
      <c r="U15" t="str">
        <f t="shared" si="12"/>
        <v xml:space="preserve"> Eutheria</v>
      </c>
      <c r="V15" t="str">
        <f t="shared" si="13"/>
        <v xml:space="preserve"> Euarchontoglires</v>
      </c>
      <c r="W15" t="str">
        <f t="shared" si="14"/>
        <v xml:space="preserve"> Glires</v>
      </c>
      <c r="X15" t="str">
        <f t="shared" si="15"/>
        <v xml:space="preserve"> Rodentia</v>
      </c>
      <c r="Y15" t="str">
        <f t="shared" si="16"/>
        <v>Hystricognathi</v>
      </c>
      <c r="Z15" t="str">
        <f t="shared" si="17"/>
        <v xml:space="preserve"> Bathyergidae</v>
      </c>
      <c r="AA15" t="str">
        <f t="shared" si="18"/>
        <v xml:space="preserve"> Fukomys.</v>
      </c>
      <c r="AB15">
        <f t="shared" si="19"/>
        <v>0</v>
      </c>
      <c r="AC15">
        <f t="shared" si="20"/>
        <v>0</v>
      </c>
      <c r="AD15">
        <f t="shared" si="21"/>
        <v>0</v>
      </c>
      <c r="AE15">
        <f t="shared" si="22"/>
        <v>0</v>
      </c>
      <c r="AF15">
        <f t="shared" si="23"/>
        <v>0</v>
      </c>
    </row>
    <row r="16" spans="1:32" x14ac:dyDescent="0.25">
      <c r="A16" t="s">
        <v>38</v>
      </c>
      <c r="B16" t="s">
        <v>39</v>
      </c>
      <c r="C16">
        <v>150</v>
      </c>
      <c r="D16" t="s">
        <v>12</v>
      </c>
      <c r="E16">
        <v>28</v>
      </c>
      <c r="F16">
        <v>146</v>
      </c>
      <c r="G16">
        <v>438</v>
      </c>
      <c r="H16" t="s">
        <v>13</v>
      </c>
      <c r="I16">
        <f t="shared" si="0"/>
        <v>1</v>
      </c>
      <c r="J16">
        <f t="shared" si="1"/>
        <v>0</v>
      </c>
      <c r="K16">
        <f t="shared" si="2"/>
        <v>119</v>
      </c>
      <c r="L16" t="str">
        <f t="shared" si="3"/>
        <v xml:space="preserve"> Fukomys damarensis (Damaraland mole rat) (Cryptomys damarensis).</v>
      </c>
      <c r="M16" t="str">
        <f t="shared" si="4"/>
        <v xml:space="preserve"> NCBI_TaxID=885580 {ECO:0000313|EMBL:KFO26701.1, ECO:0000313|Proteomes:UP000028990};</v>
      </c>
      <c r="N16" t="str">
        <f t="shared" si="5"/>
        <v>Eukaryota</v>
      </c>
      <c r="O16" t="str">
        <f t="shared" si="6"/>
        <v xml:space="preserve"> Metazoa</v>
      </c>
      <c r="P16" t="str">
        <f t="shared" si="7"/>
        <v xml:space="preserve"> Chordata</v>
      </c>
      <c r="Q16" t="str">
        <f t="shared" si="8"/>
        <v xml:space="preserve"> Craniata</v>
      </c>
      <c r="R16" t="str">
        <f t="shared" si="9"/>
        <v xml:space="preserve"> Vertebrata</v>
      </c>
      <c r="S16" t="str">
        <f t="shared" si="10"/>
        <v xml:space="preserve"> Euteleostomi</v>
      </c>
      <c r="T16" t="str">
        <f t="shared" si="11"/>
        <v>Mammalia</v>
      </c>
      <c r="U16" t="str">
        <f t="shared" si="12"/>
        <v xml:space="preserve"> Eutheria</v>
      </c>
      <c r="V16" t="str">
        <f t="shared" si="13"/>
        <v xml:space="preserve"> Euarchontoglires</v>
      </c>
      <c r="W16" t="str">
        <f t="shared" si="14"/>
        <v xml:space="preserve"> Glires</v>
      </c>
      <c r="X16" t="str">
        <f t="shared" si="15"/>
        <v xml:space="preserve"> Rodentia</v>
      </c>
      <c r="Y16" t="str">
        <f t="shared" si="16"/>
        <v>Hystricognathi</v>
      </c>
      <c r="Z16" t="str">
        <f t="shared" si="17"/>
        <v xml:space="preserve"> Bathyergidae</v>
      </c>
      <c r="AA16" t="str">
        <f t="shared" si="18"/>
        <v xml:space="preserve"> Fukomys.</v>
      </c>
      <c r="AB16">
        <f t="shared" si="19"/>
        <v>0</v>
      </c>
      <c r="AC16">
        <f t="shared" si="20"/>
        <v>0</v>
      </c>
      <c r="AD16">
        <f t="shared" si="21"/>
        <v>0</v>
      </c>
      <c r="AE16">
        <f t="shared" si="22"/>
        <v>0</v>
      </c>
      <c r="AF16">
        <f t="shared" si="23"/>
        <v>0</v>
      </c>
    </row>
    <row r="17" spans="1:32" x14ac:dyDescent="0.25">
      <c r="A17" t="s">
        <v>40</v>
      </c>
      <c r="B17" t="s">
        <v>41</v>
      </c>
      <c r="C17">
        <v>163</v>
      </c>
      <c r="D17" t="s">
        <v>12</v>
      </c>
      <c r="E17">
        <v>41</v>
      </c>
      <c r="F17">
        <v>161</v>
      </c>
      <c r="G17">
        <v>438</v>
      </c>
      <c r="H17" t="s">
        <v>13</v>
      </c>
      <c r="I17">
        <f t="shared" si="0"/>
        <v>1</v>
      </c>
      <c r="J17">
        <f t="shared" si="1"/>
        <v>0</v>
      </c>
      <c r="K17">
        <f t="shared" si="2"/>
        <v>121</v>
      </c>
      <c r="L17" t="str">
        <f t="shared" si="3"/>
        <v xml:space="preserve"> Chaetura pelagica (Chimney swift).</v>
      </c>
      <c r="M17" t="str">
        <f t="shared" si="4"/>
        <v xml:space="preserve"> NCBI_TaxID=8897 {ECO:0000313|EMBL:KFU89418.1, ECO:0000313|Proteomes:UP000031515};</v>
      </c>
      <c r="N17" t="str">
        <f t="shared" si="5"/>
        <v>Eukaryota</v>
      </c>
      <c r="O17" t="str">
        <f t="shared" si="6"/>
        <v xml:space="preserve"> Metazoa</v>
      </c>
      <c r="P17" t="str">
        <f t="shared" si="7"/>
        <v xml:space="preserve"> Chordata</v>
      </c>
      <c r="Q17" t="str">
        <f t="shared" si="8"/>
        <v xml:space="preserve"> Craniata</v>
      </c>
      <c r="R17" t="str">
        <f t="shared" si="9"/>
        <v xml:space="preserve"> Vertebrata</v>
      </c>
      <c r="S17" t="str">
        <f t="shared" si="10"/>
        <v xml:space="preserve"> Euteleostomi</v>
      </c>
      <c r="T17" t="str">
        <f t="shared" si="11"/>
        <v>Archelosauria</v>
      </c>
      <c r="U17" t="str">
        <f t="shared" si="12"/>
        <v xml:space="preserve"> Archosauria</v>
      </c>
      <c r="V17" t="str">
        <f t="shared" si="13"/>
        <v xml:space="preserve"> Dinosauria</v>
      </c>
      <c r="W17" t="str">
        <f t="shared" si="14"/>
        <v xml:space="preserve"> Saurischia</v>
      </c>
      <c r="X17" t="str">
        <f t="shared" si="15"/>
        <v xml:space="preserve"> Theropoda</v>
      </c>
      <c r="Y17" t="str">
        <f t="shared" si="16"/>
        <v>Coelurosauria</v>
      </c>
      <c r="Z17" t="str">
        <f t="shared" si="17"/>
        <v xml:space="preserve"> Aves</v>
      </c>
      <c r="AA17" t="str">
        <f t="shared" si="18"/>
        <v xml:space="preserve"> Neognathae</v>
      </c>
      <c r="AB17" t="str">
        <f t="shared" si="19"/>
        <v xml:space="preserve"> Apodiformes</v>
      </c>
      <c r="AC17" t="str">
        <f t="shared" si="20"/>
        <v xml:space="preserve"> Apodidae</v>
      </c>
      <c r="AD17" t="str">
        <f t="shared" si="21"/>
        <v xml:space="preserve"> Chaetura.</v>
      </c>
      <c r="AE17">
        <f t="shared" si="22"/>
        <v>0</v>
      </c>
      <c r="AF17">
        <f t="shared" si="23"/>
        <v>0</v>
      </c>
    </row>
    <row r="18" spans="1:32" x14ac:dyDescent="0.25">
      <c r="A18" t="s">
        <v>42</v>
      </c>
      <c r="B18" t="s">
        <v>43</v>
      </c>
      <c r="C18">
        <v>193</v>
      </c>
      <c r="D18" t="s">
        <v>12</v>
      </c>
      <c r="E18">
        <v>72</v>
      </c>
      <c r="F18">
        <v>185</v>
      </c>
      <c r="G18">
        <v>438</v>
      </c>
      <c r="H18" t="s">
        <v>13</v>
      </c>
      <c r="I18">
        <f t="shared" si="0"/>
        <v>1</v>
      </c>
      <c r="J18">
        <f t="shared" si="1"/>
        <v>0</v>
      </c>
      <c r="K18">
        <f t="shared" si="2"/>
        <v>114</v>
      </c>
      <c r="L18" t="str">
        <f t="shared" si="3"/>
        <v xml:space="preserve"> Papio anubis (Olive baboon).</v>
      </c>
      <c r="M18" t="str">
        <f t="shared" si="4"/>
        <v xml:space="preserve"> NCBI_TaxID=9555 {ECO:0000313|Ensembl:ENSPANP00000002044, ECO:0000313|Proteomes:UP000028761};</v>
      </c>
      <c r="N18" t="str">
        <f t="shared" si="5"/>
        <v>Eukaryota</v>
      </c>
      <c r="O18" t="str">
        <f t="shared" si="6"/>
        <v xml:space="preserve"> Metazoa</v>
      </c>
      <c r="P18" t="str">
        <f t="shared" si="7"/>
        <v xml:space="preserve"> Chordata</v>
      </c>
      <c r="Q18" t="str">
        <f t="shared" si="8"/>
        <v xml:space="preserve"> Craniata</v>
      </c>
      <c r="R18" t="str">
        <f t="shared" si="9"/>
        <v xml:space="preserve"> Vertebrata</v>
      </c>
      <c r="S18" t="str">
        <f t="shared" si="10"/>
        <v xml:space="preserve"> Euteleostomi</v>
      </c>
      <c r="T18" t="str">
        <f t="shared" si="11"/>
        <v>Mammalia</v>
      </c>
      <c r="U18" t="str">
        <f t="shared" si="12"/>
        <v xml:space="preserve"> Eutheria</v>
      </c>
      <c r="V18" t="str">
        <f t="shared" si="13"/>
        <v xml:space="preserve"> Euarchontoglires</v>
      </c>
      <c r="W18" t="str">
        <f t="shared" si="14"/>
        <v xml:space="preserve"> Primates</v>
      </c>
      <c r="X18" t="str">
        <f t="shared" si="15"/>
        <v xml:space="preserve"> Haplorrhini</v>
      </c>
      <c r="Y18" t="str">
        <f t="shared" si="16"/>
        <v>Catarrhini</v>
      </c>
      <c r="Z18" t="str">
        <f t="shared" si="17"/>
        <v xml:space="preserve"> Cercopithecidae</v>
      </c>
      <c r="AA18" t="str">
        <f t="shared" si="18"/>
        <v xml:space="preserve"> Cercopithecinae</v>
      </c>
      <c r="AB18" t="str">
        <f t="shared" si="19"/>
        <v xml:space="preserve"> Papio.</v>
      </c>
      <c r="AC18">
        <f t="shared" si="20"/>
        <v>0</v>
      </c>
      <c r="AD18">
        <f t="shared" si="21"/>
        <v>0</v>
      </c>
      <c r="AE18">
        <f t="shared" si="22"/>
        <v>0</v>
      </c>
      <c r="AF18">
        <f t="shared" si="23"/>
        <v>0</v>
      </c>
    </row>
    <row r="19" spans="1:32" x14ac:dyDescent="0.25">
      <c r="A19" t="s">
        <v>44</v>
      </c>
      <c r="B19" t="s">
        <v>45</v>
      </c>
      <c r="C19">
        <v>268</v>
      </c>
      <c r="D19" t="s">
        <v>12</v>
      </c>
      <c r="E19">
        <v>147</v>
      </c>
      <c r="F19">
        <v>264</v>
      </c>
      <c r="G19">
        <v>438</v>
      </c>
      <c r="H19" t="s">
        <v>13</v>
      </c>
      <c r="I19">
        <f t="shared" si="0"/>
        <v>1</v>
      </c>
      <c r="J19">
        <f t="shared" si="1"/>
        <v>1</v>
      </c>
      <c r="K19">
        <f t="shared" si="2"/>
        <v>118</v>
      </c>
      <c r="L19" t="str">
        <f t="shared" si="3"/>
        <v xml:space="preserve"> Papio anubis (Olive baboon).</v>
      </c>
      <c r="M19" t="str">
        <f t="shared" si="4"/>
        <v xml:space="preserve"> NCBI_TaxID=9555 {ECO:0000313|Ensembl:ENSPANP00000011447, ECO:0000313|Proteomes:UP000028761};</v>
      </c>
      <c r="N19" t="str">
        <f t="shared" si="5"/>
        <v>Eukaryota</v>
      </c>
      <c r="O19" t="str">
        <f t="shared" si="6"/>
        <v xml:space="preserve"> Metazoa</v>
      </c>
      <c r="P19" t="str">
        <f t="shared" si="7"/>
        <v xml:space="preserve"> Chordata</v>
      </c>
      <c r="Q19" t="str">
        <f t="shared" si="8"/>
        <v xml:space="preserve"> Craniata</v>
      </c>
      <c r="R19" t="str">
        <f t="shared" si="9"/>
        <v xml:space="preserve"> Vertebrata</v>
      </c>
      <c r="S19" t="str">
        <f t="shared" si="10"/>
        <v xml:space="preserve"> Euteleostomi</v>
      </c>
      <c r="T19" t="str">
        <f t="shared" si="11"/>
        <v>Mammalia</v>
      </c>
      <c r="U19" t="str">
        <f t="shared" si="12"/>
        <v xml:space="preserve"> Eutheria</v>
      </c>
      <c r="V19" t="str">
        <f t="shared" si="13"/>
        <v xml:space="preserve"> Euarchontoglires</v>
      </c>
      <c r="W19" t="str">
        <f t="shared" si="14"/>
        <v xml:space="preserve"> Primates</v>
      </c>
      <c r="X19" t="str">
        <f t="shared" si="15"/>
        <v xml:space="preserve"> Haplorrhini</v>
      </c>
      <c r="Y19" t="str">
        <f t="shared" si="16"/>
        <v>Catarrhini</v>
      </c>
      <c r="Z19" t="str">
        <f t="shared" si="17"/>
        <v xml:space="preserve"> Cercopithecidae</v>
      </c>
      <c r="AA19" t="str">
        <f t="shared" si="18"/>
        <v xml:space="preserve"> Cercopithecinae</v>
      </c>
      <c r="AB19" t="str">
        <f t="shared" si="19"/>
        <v xml:space="preserve"> Papio.</v>
      </c>
      <c r="AC19">
        <f t="shared" si="20"/>
        <v>0</v>
      </c>
      <c r="AD19">
        <f t="shared" si="21"/>
        <v>0</v>
      </c>
      <c r="AE19">
        <f t="shared" si="22"/>
        <v>0</v>
      </c>
      <c r="AF19">
        <f t="shared" si="23"/>
        <v>0</v>
      </c>
    </row>
    <row r="20" spans="1:32" x14ac:dyDescent="0.25">
      <c r="A20" t="s">
        <v>44</v>
      </c>
      <c r="B20" t="s">
        <v>45</v>
      </c>
      <c r="C20">
        <v>268</v>
      </c>
      <c r="D20" t="s">
        <v>26</v>
      </c>
      <c r="E20">
        <v>1</v>
      </c>
      <c r="F20">
        <v>103</v>
      </c>
      <c r="G20">
        <v>101</v>
      </c>
      <c r="H20" t="s">
        <v>27</v>
      </c>
      <c r="I20">
        <f t="shared" si="0"/>
        <v>1</v>
      </c>
      <c r="J20">
        <f t="shared" si="1"/>
        <v>1</v>
      </c>
      <c r="K20">
        <f t="shared" si="2"/>
        <v>118</v>
      </c>
      <c r="L20" t="str">
        <f t="shared" si="3"/>
        <v xml:space="preserve"> Papio anubis (Olive baboon).</v>
      </c>
      <c r="M20" t="str">
        <f t="shared" si="4"/>
        <v xml:space="preserve"> NCBI_TaxID=9555 {ECO:0000313|Ensembl:ENSPANP00000011447, ECO:0000313|Proteomes:UP000028761};</v>
      </c>
      <c r="N20" t="str">
        <f t="shared" si="5"/>
        <v>Eukaryota</v>
      </c>
      <c r="O20" t="str">
        <f t="shared" si="6"/>
        <v xml:space="preserve"> Metazoa</v>
      </c>
      <c r="P20" t="str">
        <f t="shared" si="7"/>
        <v xml:space="preserve"> Chordata</v>
      </c>
      <c r="Q20" t="str">
        <f t="shared" si="8"/>
        <v xml:space="preserve"> Craniata</v>
      </c>
      <c r="R20" t="str">
        <f t="shared" si="9"/>
        <v xml:space="preserve"> Vertebrata</v>
      </c>
      <c r="S20" t="str">
        <f t="shared" si="10"/>
        <v xml:space="preserve"> Euteleostomi</v>
      </c>
      <c r="T20" t="str">
        <f t="shared" si="11"/>
        <v>Mammalia</v>
      </c>
      <c r="U20" t="str">
        <f t="shared" si="12"/>
        <v xml:space="preserve"> Eutheria</v>
      </c>
      <c r="V20" t="str">
        <f t="shared" si="13"/>
        <v xml:space="preserve"> Euarchontoglires</v>
      </c>
      <c r="W20" t="str">
        <f t="shared" si="14"/>
        <v xml:space="preserve"> Primates</v>
      </c>
      <c r="X20" t="str">
        <f t="shared" si="15"/>
        <v xml:space="preserve"> Haplorrhini</v>
      </c>
      <c r="Y20" t="str">
        <f t="shared" si="16"/>
        <v>Catarrhini</v>
      </c>
      <c r="Z20" t="str">
        <f t="shared" si="17"/>
        <v xml:space="preserve"> Cercopithecidae</v>
      </c>
      <c r="AA20" t="str">
        <f t="shared" si="18"/>
        <v xml:space="preserve"> Cercopithecinae</v>
      </c>
      <c r="AB20" t="str">
        <f t="shared" si="19"/>
        <v xml:space="preserve"> Papio.</v>
      </c>
      <c r="AC20">
        <f t="shared" si="20"/>
        <v>0</v>
      </c>
      <c r="AD20">
        <f t="shared" si="21"/>
        <v>0</v>
      </c>
      <c r="AE20">
        <f t="shared" si="22"/>
        <v>0</v>
      </c>
      <c r="AF20">
        <f t="shared" si="23"/>
        <v>0</v>
      </c>
    </row>
    <row r="21" spans="1:32" x14ac:dyDescent="0.25">
      <c r="A21" t="s">
        <v>46</v>
      </c>
      <c r="B21" t="s">
        <v>47</v>
      </c>
      <c r="C21">
        <v>200</v>
      </c>
      <c r="D21" t="s">
        <v>12</v>
      </c>
      <c r="E21">
        <v>65</v>
      </c>
      <c r="F21">
        <v>185</v>
      </c>
      <c r="G21">
        <v>438</v>
      </c>
      <c r="H21" t="s">
        <v>13</v>
      </c>
      <c r="I21">
        <f t="shared" si="0"/>
        <v>1</v>
      </c>
      <c r="J21">
        <f t="shared" si="1"/>
        <v>0</v>
      </c>
      <c r="K21">
        <f t="shared" si="2"/>
        <v>121</v>
      </c>
      <c r="L21" t="str">
        <f t="shared" si="3"/>
        <v xml:space="preserve"> Papio anubis (Olive baboon).</v>
      </c>
      <c r="M21" t="str">
        <f t="shared" si="4"/>
        <v xml:space="preserve"> NCBI_TaxID=9555 {ECO:0000313|Ensembl:ENSPANP00000011448, ECO:0000313|Proteomes:UP000028761};</v>
      </c>
      <c r="N21" t="str">
        <f t="shared" si="5"/>
        <v>Eukaryota</v>
      </c>
      <c r="O21" t="str">
        <f t="shared" si="6"/>
        <v xml:space="preserve"> Metazoa</v>
      </c>
      <c r="P21" t="str">
        <f t="shared" si="7"/>
        <v xml:space="preserve"> Chordata</v>
      </c>
      <c r="Q21" t="str">
        <f t="shared" si="8"/>
        <v xml:space="preserve"> Craniata</v>
      </c>
      <c r="R21" t="str">
        <f t="shared" si="9"/>
        <v xml:space="preserve"> Vertebrata</v>
      </c>
      <c r="S21" t="str">
        <f t="shared" si="10"/>
        <v xml:space="preserve"> Euteleostomi</v>
      </c>
      <c r="T21" t="str">
        <f t="shared" si="11"/>
        <v>Mammalia</v>
      </c>
      <c r="U21" t="str">
        <f t="shared" si="12"/>
        <v xml:space="preserve"> Eutheria</v>
      </c>
      <c r="V21" t="str">
        <f t="shared" si="13"/>
        <v xml:space="preserve"> Euarchontoglires</v>
      </c>
      <c r="W21" t="str">
        <f t="shared" si="14"/>
        <v xml:space="preserve"> Primates</v>
      </c>
      <c r="X21" t="str">
        <f t="shared" si="15"/>
        <v xml:space="preserve"> Haplorrhini</v>
      </c>
      <c r="Y21" t="str">
        <f t="shared" si="16"/>
        <v>Catarrhini</v>
      </c>
      <c r="Z21" t="str">
        <f t="shared" si="17"/>
        <v xml:space="preserve"> Cercopithecidae</v>
      </c>
      <c r="AA21" t="str">
        <f t="shared" si="18"/>
        <v xml:space="preserve"> Cercopithecinae</v>
      </c>
      <c r="AB21" t="str">
        <f t="shared" si="19"/>
        <v xml:space="preserve"> Papio.</v>
      </c>
      <c r="AC21">
        <f t="shared" si="20"/>
        <v>0</v>
      </c>
      <c r="AD21">
        <f t="shared" si="21"/>
        <v>0</v>
      </c>
      <c r="AE21">
        <f t="shared" si="22"/>
        <v>0</v>
      </c>
      <c r="AF21">
        <f t="shared" si="23"/>
        <v>0</v>
      </c>
    </row>
    <row r="22" spans="1:32" x14ac:dyDescent="0.25">
      <c r="A22" t="s">
        <v>48</v>
      </c>
      <c r="B22" t="s">
        <v>49</v>
      </c>
      <c r="C22">
        <v>168</v>
      </c>
      <c r="D22" t="s">
        <v>12</v>
      </c>
      <c r="E22">
        <v>48</v>
      </c>
      <c r="F22">
        <v>165</v>
      </c>
      <c r="G22">
        <v>438</v>
      </c>
      <c r="H22" t="s">
        <v>13</v>
      </c>
      <c r="I22">
        <f t="shared" si="0"/>
        <v>1</v>
      </c>
      <c r="J22">
        <f t="shared" si="1"/>
        <v>0</v>
      </c>
      <c r="K22">
        <f t="shared" si="2"/>
        <v>118</v>
      </c>
      <c r="L22" t="str">
        <f t="shared" si="3"/>
        <v xml:space="preserve"> Papio anubis (Olive baboon).</v>
      </c>
      <c r="M22" t="str">
        <f t="shared" si="4"/>
        <v xml:space="preserve"> NCBI_TaxID=9555 {ECO:0000313|Ensembl:ENSPANP00000011449, ECO:0000313|Proteomes:UP000028761};</v>
      </c>
      <c r="N22" t="str">
        <f t="shared" si="5"/>
        <v>Eukaryota</v>
      </c>
      <c r="O22" t="str">
        <f t="shared" si="6"/>
        <v xml:space="preserve"> Metazoa</v>
      </c>
      <c r="P22" t="str">
        <f t="shared" si="7"/>
        <v xml:space="preserve"> Chordata</v>
      </c>
      <c r="Q22" t="str">
        <f t="shared" si="8"/>
        <v xml:space="preserve"> Craniata</v>
      </c>
      <c r="R22" t="str">
        <f t="shared" si="9"/>
        <v xml:space="preserve"> Vertebrata</v>
      </c>
      <c r="S22" t="str">
        <f t="shared" si="10"/>
        <v xml:space="preserve"> Euteleostomi</v>
      </c>
      <c r="T22" t="str">
        <f t="shared" si="11"/>
        <v>Mammalia</v>
      </c>
      <c r="U22" t="str">
        <f t="shared" si="12"/>
        <v xml:space="preserve"> Eutheria</v>
      </c>
      <c r="V22" t="str">
        <f t="shared" si="13"/>
        <v xml:space="preserve"> Euarchontoglires</v>
      </c>
      <c r="W22" t="str">
        <f t="shared" si="14"/>
        <v xml:space="preserve"> Primates</v>
      </c>
      <c r="X22" t="str">
        <f t="shared" si="15"/>
        <v xml:space="preserve"> Haplorrhini</v>
      </c>
      <c r="Y22" t="str">
        <f t="shared" si="16"/>
        <v>Catarrhini</v>
      </c>
      <c r="Z22" t="str">
        <f t="shared" si="17"/>
        <v xml:space="preserve"> Cercopithecidae</v>
      </c>
      <c r="AA22" t="str">
        <f t="shared" si="18"/>
        <v xml:space="preserve"> Cercopithecinae</v>
      </c>
      <c r="AB22" t="str">
        <f t="shared" si="19"/>
        <v xml:space="preserve"> Papio.</v>
      </c>
      <c r="AC22">
        <f t="shared" si="20"/>
        <v>0</v>
      </c>
      <c r="AD22">
        <f t="shared" si="21"/>
        <v>0</v>
      </c>
      <c r="AE22">
        <f t="shared" si="22"/>
        <v>0</v>
      </c>
      <c r="AF22">
        <f t="shared" si="23"/>
        <v>0</v>
      </c>
    </row>
    <row r="23" spans="1:32" x14ac:dyDescent="0.25">
      <c r="A23" t="s">
        <v>50</v>
      </c>
      <c r="B23" t="s">
        <v>51</v>
      </c>
      <c r="C23">
        <v>184</v>
      </c>
      <c r="D23" t="s">
        <v>12</v>
      </c>
      <c r="E23">
        <v>68</v>
      </c>
      <c r="F23">
        <v>180</v>
      </c>
      <c r="G23">
        <v>438</v>
      </c>
      <c r="H23" t="s">
        <v>13</v>
      </c>
      <c r="I23">
        <f t="shared" si="0"/>
        <v>1</v>
      </c>
      <c r="J23">
        <f t="shared" si="1"/>
        <v>0</v>
      </c>
      <c r="K23">
        <f t="shared" si="2"/>
        <v>113</v>
      </c>
      <c r="L23" t="str">
        <f t="shared" si="3"/>
        <v xml:space="preserve"> Papio anubis (Olive baboon).</v>
      </c>
      <c r="M23" t="str">
        <f t="shared" si="4"/>
        <v xml:space="preserve"> NCBI_TaxID=9555 {ECO:0000313|Ensembl:ENSPANP00000011450, ECO:0000313|Proteomes:UP000028761};</v>
      </c>
      <c r="N23" t="str">
        <f t="shared" si="5"/>
        <v>Eukaryota</v>
      </c>
      <c r="O23" t="str">
        <f t="shared" si="6"/>
        <v xml:space="preserve"> Metazoa</v>
      </c>
      <c r="P23" t="str">
        <f t="shared" si="7"/>
        <v xml:space="preserve"> Chordata</v>
      </c>
      <c r="Q23" t="str">
        <f t="shared" si="8"/>
        <v xml:space="preserve"> Craniata</v>
      </c>
      <c r="R23" t="str">
        <f t="shared" si="9"/>
        <v xml:space="preserve"> Vertebrata</v>
      </c>
      <c r="S23" t="str">
        <f t="shared" si="10"/>
        <v xml:space="preserve"> Euteleostomi</v>
      </c>
      <c r="T23" t="str">
        <f t="shared" si="11"/>
        <v>Mammalia</v>
      </c>
      <c r="U23" t="str">
        <f t="shared" si="12"/>
        <v xml:space="preserve"> Eutheria</v>
      </c>
      <c r="V23" t="str">
        <f t="shared" si="13"/>
        <v xml:space="preserve"> Euarchontoglires</v>
      </c>
      <c r="W23" t="str">
        <f t="shared" si="14"/>
        <v xml:space="preserve"> Primates</v>
      </c>
      <c r="X23" t="str">
        <f t="shared" si="15"/>
        <v xml:space="preserve"> Haplorrhini</v>
      </c>
      <c r="Y23" t="str">
        <f t="shared" si="16"/>
        <v>Catarrhini</v>
      </c>
      <c r="Z23" t="str">
        <f t="shared" si="17"/>
        <v xml:space="preserve"> Cercopithecidae</v>
      </c>
      <c r="AA23" t="str">
        <f t="shared" si="18"/>
        <v xml:space="preserve"> Cercopithecinae</v>
      </c>
      <c r="AB23" t="str">
        <f t="shared" si="19"/>
        <v xml:space="preserve"> Papio.</v>
      </c>
      <c r="AC23">
        <f t="shared" si="20"/>
        <v>0</v>
      </c>
      <c r="AD23">
        <f t="shared" si="21"/>
        <v>0</v>
      </c>
      <c r="AE23">
        <f t="shared" si="22"/>
        <v>0</v>
      </c>
      <c r="AF23">
        <f t="shared" si="23"/>
        <v>0</v>
      </c>
    </row>
    <row r="24" spans="1:32" x14ac:dyDescent="0.25">
      <c r="A24" t="s">
        <v>52</v>
      </c>
      <c r="B24" t="s">
        <v>53</v>
      </c>
      <c r="C24">
        <v>180</v>
      </c>
      <c r="D24" t="s">
        <v>12</v>
      </c>
      <c r="E24">
        <v>58</v>
      </c>
      <c r="F24">
        <v>176</v>
      </c>
      <c r="G24">
        <v>438</v>
      </c>
      <c r="H24" t="s">
        <v>13</v>
      </c>
      <c r="I24">
        <f t="shared" si="0"/>
        <v>1</v>
      </c>
      <c r="J24">
        <f t="shared" si="1"/>
        <v>0</v>
      </c>
      <c r="K24">
        <f t="shared" si="2"/>
        <v>119</v>
      </c>
      <c r="L24" t="str">
        <f t="shared" si="3"/>
        <v xml:space="preserve"> Papio anubis (Olive baboon).</v>
      </c>
      <c r="M24" t="str">
        <f t="shared" si="4"/>
        <v xml:space="preserve"> NCBI_TaxID=9555 {ECO:0000313|Ensembl:ENSPANP00000011451, ECO:0000313|Proteomes:UP000028761};</v>
      </c>
      <c r="N24" t="str">
        <f t="shared" si="5"/>
        <v>Eukaryota</v>
      </c>
      <c r="O24" t="str">
        <f t="shared" si="6"/>
        <v xml:space="preserve"> Metazoa</v>
      </c>
      <c r="P24" t="str">
        <f t="shared" si="7"/>
        <v xml:space="preserve"> Chordata</v>
      </c>
      <c r="Q24" t="str">
        <f t="shared" si="8"/>
        <v xml:space="preserve"> Craniata</v>
      </c>
      <c r="R24" t="str">
        <f t="shared" si="9"/>
        <v xml:space="preserve"> Vertebrata</v>
      </c>
      <c r="S24" t="str">
        <f t="shared" si="10"/>
        <v xml:space="preserve"> Euteleostomi</v>
      </c>
      <c r="T24" t="str">
        <f t="shared" si="11"/>
        <v>Mammalia</v>
      </c>
      <c r="U24" t="str">
        <f t="shared" si="12"/>
        <v xml:space="preserve"> Eutheria</v>
      </c>
      <c r="V24" t="str">
        <f t="shared" si="13"/>
        <v xml:space="preserve"> Euarchontoglires</v>
      </c>
      <c r="W24" t="str">
        <f t="shared" si="14"/>
        <v xml:space="preserve"> Primates</v>
      </c>
      <c r="X24" t="str">
        <f t="shared" si="15"/>
        <v xml:space="preserve"> Haplorrhini</v>
      </c>
      <c r="Y24" t="str">
        <f t="shared" si="16"/>
        <v>Catarrhini</v>
      </c>
      <c r="Z24" t="str">
        <f t="shared" si="17"/>
        <v xml:space="preserve"> Cercopithecidae</v>
      </c>
      <c r="AA24" t="str">
        <f t="shared" si="18"/>
        <v xml:space="preserve"> Cercopithecinae</v>
      </c>
      <c r="AB24" t="str">
        <f t="shared" si="19"/>
        <v xml:space="preserve"> Papio.</v>
      </c>
      <c r="AC24">
        <f t="shared" si="20"/>
        <v>0</v>
      </c>
      <c r="AD24">
        <f t="shared" si="21"/>
        <v>0</v>
      </c>
      <c r="AE24">
        <f t="shared" si="22"/>
        <v>0</v>
      </c>
      <c r="AF24">
        <f t="shared" si="23"/>
        <v>0</v>
      </c>
    </row>
    <row r="25" spans="1:32" x14ac:dyDescent="0.25">
      <c r="A25" t="s">
        <v>54</v>
      </c>
      <c r="B25" t="s">
        <v>55</v>
      </c>
      <c r="C25">
        <v>155</v>
      </c>
      <c r="D25" t="s">
        <v>12</v>
      </c>
      <c r="E25">
        <v>39</v>
      </c>
      <c r="F25">
        <v>151</v>
      </c>
      <c r="G25">
        <v>438</v>
      </c>
      <c r="H25" t="s">
        <v>13</v>
      </c>
      <c r="I25">
        <f t="shared" si="0"/>
        <v>1</v>
      </c>
      <c r="J25">
        <f t="shared" si="1"/>
        <v>0</v>
      </c>
      <c r="K25">
        <f t="shared" si="2"/>
        <v>113</v>
      </c>
      <c r="L25" t="str">
        <f t="shared" si="3"/>
        <v xml:space="preserve"> Papio anubis (Olive baboon).</v>
      </c>
      <c r="M25" t="str">
        <f t="shared" si="4"/>
        <v xml:space="preserve"> NCBI_TaxID=9555 {ECO:0000313|Ensembl:ENSPANP00000011452, ECO:0000313|Proteomes:UP000028761};</v>
      </c>
      <c r="N25" t="str">
        <f t="shared" si="5"/>
        <v>Eukaryota</v>
      </c>
      <c r="O25" t="str">
        <f t="shared" si="6"/>
        <v xml:space="preserve"> Metazoa</v>
      </c>
      <c r="P25" t="str">
        <f t="shared" si="7"/>
        <v xml:space="preserve"> Chordata</v>
      </c>
      <c r="Q25" t="str">
        <f t="shared" si="8"/>
        <v xml:space="preserve"> Craniata</v>
      </c>
      <c r="R25" t="str">
        <f t="shared" si="9"/>
        <v xml:space="preserve"> Vertebrata</v>
      </c>
      <c r="S25" t="str">
        <f t="shared" si="10"/>
        <v xml:space="preserve"> Euteleostomi</v>
      </c>
      <c r="T25" t="str">
        <f t="shared" si="11"/>
        <v>Mammalia</v>
      </c>
      <c r="U25" t="str">
        <f t="shared" si="12"/>
        <v xml:space="preserve"> Eutheria</v>
      </c>
      <c r="V25" t="str">
        <f t="shared" si="13"/>
        <v xml:space="preserve"> Euarchontoglires</v>
      </c>
      <c r="W25" t="str">
        <f t="shared" si="14"/>
        <v xml:space="preserve"> Primates</v>
      </c>
      <c r="X25" t="str">
        <f t="shared" si="15"/>
        <v xml:space="preserve"> Haplorrhini</v>
      </c>
      <c r="Y25" t="str">
        <f t="shared" si="16"/>
        <v>Catarrhini</v>
      </c>
      <c r="Z25" t="str">
        <f t="shared" si="17"/>
        <v xml:space="preserve"> Cercopithecidae</v>
      </c>
      <c r="AA25" t="str">
        <f t="shared" si="18"/>
        <v xml:space="preserve"> Cercopithecinae</v>
      </c>
      <c r="AB25" t="str">
        <f t="shared" si="19"/>
        <v xml:space="preserve"> Papio.</v>
      </c>
      <c r="AC25">
        <f t="shared" si="20"/>
        <v>0</v>
      </c>
      <c r="AD25">
        <f t="shared" si="21"/>
        <v>0</v>
      </c>
      <c r="AE25">
        <f t="shared" si="22"/>
        <v>0</v>
      </c>
      <c r="AF25">
        <f t="shared" si="23"/>
        <v>0</v>
      </c>
    </row>
    <row r="26" spans="1:32" x14ac:dyDescent="0.25">
      <c r="A26" t="s">
        <v>56</v>
      </c>
      <c r="B26" t="s">
        <v>57</v>
      </c>
      <c r="C26">
        <v>152</v>
      </c>
      <c r="D26" t="s">
        <v>12</v>
      </c>
      <c r="E26">
        <v>32</v>
      </c>
      <c r="F26">
        <v>148</v>
      </c>
      <c r="G26">
        <v>438</v>
      </c>
      <c r="H26" t="s">
        <v>13</v>
      </c>
      <c r="I26">
        <f t="shared" si="0"/>
        <v>1</v>
      </c>
      <c r="J26">
        <f t="shared" si="1"/>
        <v>0</v>
      </c>
      <c r="K26">
        <f t="shared" si="2"/>
        <v>117</v>
      </c>
      <c r="L26" t="str">
        <f t="shared" si="3"/>
        <v xml:space="preserve"> Papio anubis (Olive baboon).</v>
      </c>
      <c r="M26" t="str">
        <f t="shared" si="4"/>
        <v xml:space="preserve"> NCBI_TaxID=9555 {ECO:0000313|Ensembl:ENSPANP00000011454, ECO:0000313|Proteomes:UP000028761};</v>
      </c>
      <c r="N26" t="str">
        <f t="shared" si="5"/>
        <v>Eukaryota</v>
      </c>
      <c r="O26" t="str">
        <f t="shared" si="6"/>
        <v xml:space="preserve"> Metazoa</v>
      </c>
      <c r="P26" t="str">
        <f t="shared" si="7"/>
        <v xml:space="preserve"> Chordata</v>
      </c>
      <c r="Q26" t="str">
        <f t="shared" si="8"/>
        <v xml:space="preserve"> Craniata</v>
      </c>
      <c r="R26" t="str">
        <f t="shared" si="9"/>
        <v xml:space="preserve"> Vertebrata</v>
      </c>
      <c r="S26" t="str">
        <f t="shared" si="10"/>
        <v xml:space="preserve"> Euteleostomi</v>
      </c>
      <c r="T26" t="str">
        <f t="shared" si="11"/>
        <v>Mammalia</v>
      </c>
      <c r="U26" t="str">
        <f t="shared" si="12"/>
        <v xml:space="preserve"> Eutheria</v>
      </c>
      <c r="V26" t="str">
        <f t="shared" si="13"/>
        <v xml:space="preserve"> Euarchontoglires</v>
      </c>
      <c r="W26" t="str">
        <f t="shared" si="14"/>
        <v xml:space="preserve"> Primates</v>
      </c>
      <c r="X26" t="str">
        <f t="shared" si="15"/>
        <v xml:space="preserve"> Haplorrhini</v>
      </c>
      <c r="Y26" t="str">
        <f t="shared" si="16"/>
        <v>Catarrhini</v>
      </c>
      <c r="Z26" t="str">
        <f t="shared" si="17"/>
        <v xml:space="preserve"> Cercopithecidae</v>
      </c>
      <c r="AA26" t="str">
        <f t="shared" si="18"/>
        <v xml:space="preserve"> Cercopithecinae</v>
      </c>
      <c r="AB26" t="str">
        <f t="shared" si="19"/>
        <v xml:space="preserve"> Papio.</v>
      </c>
      <c r="AC26">
        <f t="shared" si="20"/>
        <v>0</v>
      </c>
      <c r="AD26">
        <f t="shared" si="21"/>
        <v>0</v>
      </c>
      <c r="AE26">
        <f t="shared" si="22"/>
        <v>0</v>
      </c>
      <c r="AF26">
        <f t="shared" si="23"/>
        <v>0</v>
      </c>
    </row>
    <row r="27" spans="1:32" x14ac:dyDescent="0.25">
      <c r="A27" t="s">
        <v>58</v>
      </c>
      <c r="B27" t="s">
        <v>59</v>
      </c>
      <c r="C27">
        <v>271</v>
      </c>
      <c r="D27" t="s">
        <v>12</v>
      </c>
      <c r="E27">
        <v>155</v>
      </c>
      <c r="F27">
        <v>266</v>
      </c>
      <c r="G27">
        <v>438</v>
      </c>
      <c r="H27" t="s">
        <v>13</v>
      </c>
      <c r="I27">
        <f t="shared" si="0"/>
        <v>1</v>
      </c>
      <c r="J27">
        <f t="shared" si="1"/>
        <v>1</v>
      </c>
      <c r="K27">
        <f t="shared" si="2"/>
        <v>112</v>
      </c>
      <c r="L27" t="str">
        <f t="shared" si="3"/>
        <v xml:space="preserve"> Papio anubis (Olive baboon).</v>
      </c>
      <c r="M27" t="str">
        <f t="shared" si="4"/>
        <v xml:space="preserve"> NCBI_TaxID=9555 {ECO:0000313|Ensembl:ENSPANP00000014895, ECO:0000313|Proteomes:UP000028761};</v>
      </c>
      <c r="N27" t="str">
        <f t="shared" si="5"/>
        <v>Eukaryota</v>
      </c>
      <c r="O27" t="str">
        <f t="shared" si="6"/>
        <v xml:space="preserve"> Metazoa</v>
      </c>
      <c r="P27" t="str">
        <f t="shared" si="7"/>
        <v xml:space="preserve"> Chordata</v>
      </c>
      <c r="Q27" t="str">
        <f t="shared" si="8"/>
        <v xml:space="preserve"> Craniata</v>
      </c>
      <c r="R27" t="str">
        <f t="shared" si="9"/>
        <v xml:space="preserve"> Vertebrata</v>
      </c>
      <c r="S27" t="str">
        <f t="shared" si="10"/>
        <v xml:space="preserve"> Euteleostomi</v>
      </c>
      <c r="T27" t="str">
        <f t="shared" si="11"/>
        <v>Mammalia</v>
      </c>
      <c r="U27" t="str">
        <f t="shared" si="12"/>
        <v xml:space="preserve"> Eutheria</v>
      </c>
      <c r="V27" t="str">
        <f t="shared" si="13"/>
        <v xml:space="preserve"> Euarchontoglires</v>
      </c>
      <c r="W27" t="str">
        <f t="shared" si="14"/>
        <v xml:space="preserve"> Primates</v>
      </c>
      <c r="X27" t="str">
        <f t="shared" si="15"/>
        <v xml:space="preserve"> Haplorrhini</v>
      </c>
      <c r="Y27" t="str">
        <f t="shared" si="16"/>
        <v>Catarrhini</v>
      </c>
      <c r="Z27" t="str">
        <f t="shared" si="17"/>
        <v xml:space="preserve"> Cercopithecidae</v>
      </c>
      <c r="AA27" t="str">
        <f t="shared" si="18"/>
        <v xml:space="preserve"> Cercopithecinae</v>
      </c>
      <c r="AB27" t="str">
        <f t="shared" si="19"/>
        <v xml:space="preserve"> Papio.</v>
      </c>
      <c r="AC27">
        <f t="shared" si="20"/>
        <v>0</v>
      </c>
      <c r="AD27">
        <f t="shared" si="21"/>
        <v>0</v>
      </c>
      <c r="AE27">
        <f t="shared" si="22"/>
        <v>0</v>
      </c>
      <c r="AF27">
        <f t="shared" si="23"/>
        <v>0</v>
      </c>
    </row>
    <row r="28" spans="1:32" x14ac:dyDescent="0.25">
      <c r="A28" t="s">
        <v>58</v>
      </c>
      <c r="B28" t="s">
        <v>59</v>
      </c>
      <c r="C28">
        <v>271</v>
      </c>
      <c r="D28" t="s">
        <v>26</v>
      </c>
      <c r="E28">
        <v>1</v>
      </c>
      <c r="F28">
        <v>109</v>
      </c>
      <c r="G28">
        <v>101</v>
      </c>
      <c r="H28" t="s">
        <v>27</v>
      </c>
      <c r="I28">
        <f t="shared" si="0"/>
        <v>1</v>
      </c>
      <c r="J28">
        <f t="shared" si="1"/>
        <v>1</v>
      </c>
      <c r="K28">
        <f t="shared" si="2"/>
        <v>112</v>
      </c>
      <c r="L28" t="str">
        <f t="shared" si="3"/>
        <v xml:space="preserve"> Papio anubis (Olive baboon).</v>
      </c>
      <c r="M28" t="str">
        <f t="shared" si="4"/>
        <v xml:space="preserve"> NCBI_TaxID=9555 {ECO:0000313|Ensembl:ENSPANP00000014895, ECO:0000313|Proteomes:UP000028761};</v>
      </c>
      <c r="N28" t="str">
        <f t="shared" si="5"/>
        <v>Eukaryota</v>
      </c>
      <c r="O28" t="str">
        <f t="shared" si="6"/>
        <v xml:space="preserve"> Metazoa</v>
      </c>
      <c r="P28" t="str">
        <f t="shared" si="7"/>
        <v xml:space="preserve"> Chordata</v>
      </c>
      <c r="Q28" t="str">
        <f t="shared" si="8"/>
        <v xml:space="preserve"> Craniata</v>
      </c>
      <c r="R28" t="str">
        <f t="shared" si="9"/>
        <v xml:space="preserve"> Vertebrata</v>
      </c>
      <c r="S28" t="str">
        <f t="shared" si="10"/>
        <v xml:space="preserve"> Euteleostomi</v>
      </c>
      <c r="T28" t="str">
        <f t="shared" si="11"/>
        <v>Mammalia</v>
      </c>
      <c r="U28" t="str">
        <f t="shared" si="12"/>
        <v xml:space="preserve"> Eutheria</v>
      </c>
      <c r="V28" t="str">
        <f t="shared" si="13"/>
        <v xml:space="preserve"> Euarchontoglires</v>
      </c>
      <c r="W28" t="str">
        <f t="shared" si="14"/>
        <v xml:space="preserve"> Primates</v>
      </c>
      <c r="X28" t="str">
        <f t="shared" si="15"/>
        <v xml:space="preserve"> Haplorrhini</v>
      </c>
      <c r="Y28" t="str">
        <f t="shared" si="16"/>
        <v>Catarrhini</v>
      </c>
      <c r="Z28" t="str">
        <f t="shared" si="17"/>
        <v xml:space="preserve"> Cercopithecidae</v>
      </c>
      <c r="AA28" t="str">
        <f t="shared" si="18"/>
        <v xml:space="preserve"> Cercopithecinae</v>
      </c>
      <c r="AB28" t="str">
        <f t="shared" si="19"/>
        <v xml:space="preserve"> Papio.</v>
      </c>
      <c r="AC28">
        <f t="shared" si="20"/>
        <v>0</v>
      </c>
      <c r="AD28">
        <f t="shared" si="21"/>
        <v>0</v>
      </c>
      <c r="AE28">
        <f t="shared" si="22"/>
        <v>0</v>
      </c>
      <c r="AF28">
        <f t="shared" si="23"/>
        <v>0</v>
      </c>
    </row>
    <row r="29" spans="1:32" x14ac:dyDescent="0.25">
      <c r="A29" t="s">
        <v>60</v>
      </c>
      <c r="B29" t="s">
        <v>61</v>
      </c>
      <c r="C29">
        <v>267</v>
      </c>
      <c r="D29" t="s">
        <v>12</v>
      </c>
      <c r="E29">
        <v>146</v>
      </c>
      <c r="F29">
        <v>263</v>
      </c>
      <c r="G29">
        <v>438</v>
      </c>
      <c r="H29" t="s">
        <v>13</v>
      </c>
      <c r="I29">
        <f t="shared" si="0"/>
        <v>1</v>
      </c>
      <c r="J29">
        <f t="shared" si="1"/>
        <v>1</v>
      </c>
      <c r="K29">
        <f t="shared" si="2"/>
        <v>118</v>
      </c>
      <c r="L29" t="str">
        <f t="shared" si="3"/>
        <v xml:space="preserve"> Felis catus (Cat) (Felis silvestris catus).</v>
      </c>
      <c r="M29" t="str">
        <f t="shared" si="4"/>
        <v xml:space="preserve"> NCBI_TaxID=9685 {ECO:0000313|Ensembl:ENSFCAP00000005482, ECO:0000313|Proteomes:UP000011712};</v>
      </c>
      <c r="N29" t="str">
        <f t="shared" si="5"/>
        <v>Eukaryota</v>
      </c>
      <c r="O29" t="str">
        <f t="shared" si="6"/>
        <v xml:space="preserve"> Metazoa</v>
      </c>
      <c r="P29" t="str">
        <f t="shared" si="7"/>
        <v xml:space="preserve"> Chordata</v>
      </c>
      <c r="Q29" t="str">
        <f t="shared" si="8"/>
        <v xml:space="preserve"> Craniata</v>
      </c>
      <c r="R29" t="str">
        <f t="shared" si="9"/>
        <v xml:space="preserve"> Vertebrata</v>
      </c>
      <c r="S29" t="str">
        <f t="shared" si="10"/>
        <v xml:space="preserve"> Euteleostomi</v>
      </c>
      <c r="T29" t="str">
        <f t="shared" si="11"/>
        <v>Mammalia</v>
      </c>
      <c r="U29" t="str">
        <f t="shared" si="12"/>
        <v xml:space="preserve"> Eutheria</v>
      </c>
      <c r="V29" t="str">
        <f t="shared" si="13"/>
        <v xml:space="preserve"> Laurasiatheria</v>
      </c>
      <c r="W29" t="str">
        <f t="shared" si="14"/>
        <v xml:space="preserve"> Carnivora</v>
      </c>
      <c r="X29" t="str">
        <f t="shared" si="15"/>
        <v xml:space="preserve"> Feliformia</v>
      </c>
      <c r="Y29" t="str">
        <f t="shared" si="16"/>
        <v xml:space="preserve"> Felidae</v>
      </c>
      <c r="Z29" t="str">
        <f t="shared" si="17"/>
        <v>Felinae</v>
      </c>
      <c r="AA29" t="str">
        <f t="shared" si="18"/>
        <v xml:space="preserve"> Felis.</v>
      </c>
      <c r="AB29">
        <f t="shared" si="19"/>
        <v>0</v>
      </c>
      <c r="AC29">
        <f t="shared" si="20"/>
        <v>0</v>
      </c>
      <c r="AD29">
        <f t="shared" si="21"/>
        <v>0</v>
      </c>
      <c r="AE29">
        <f t="shared" si="22"/>
        <v>0</v>
      </c>
      <c r="AF29">
        <f t="shared" si="23"/>
        <v>0</v>
      </c>
    </row>
    <row r="30" spans="1:32" x14ac:dyDescent="0.25">
      <c r="A30" t="s">
        <v>60</v>
      </c>
      <c r="B30" t="s">
        <v>61</v>
      </c>
      <c r="C30">
        <v>267</v>
      </c>
      <c r="D30" t="s">
        <v>26</v>
      </c>
      <c r="E30">
        <v>1</v>
      </c>
      <c r="F30">
        <v>103</v>
      </c>
      <c r="G30">
        <v>101</v>
      </c>
      <c r="H30" t="s">
        <v>27</v>
      </c>
      <c r="I30">
        <f t="shared" si="0"/>
        <v>1</v>
      </c>
      <c r="J30">
        <f t="shared" si="1"/>
        <v>1</v>
      </c>
      <c r="K30">
        <f t="shared" si="2"/>
        <v>118</v>
      </c>
      <c r="L30" t="str">
        <f t="shared" si="3"/>
        <v xml:space="preserve"> Felis catus (Cat) (Felis silvestris catus).</v>
      </c>
      <c r="M30" t="str">
        <f t="shared" si="4"/>
        <v xml:space="preserve"> NCBI_TaxID=9685 {ECO:0000313|Ensembl:ENSFCAP00000005482, ECO:0000313|Proteomes:UP000011712};</v>
      </c>
      <c r="N30" t="str">
        <f t="shared" si="5"/>
        <v>Eukaryota</v>
      </c>
      <c r="O30" t="str">
        <f t="shared" si="6"/>
        <v xml:space="preserve"> Metazoa</v>
      </c>
      <c r="P30" t="str">
        <f t="shared" si="7"/>
        <v xml:space="preserve"> Chordata</v>
      </c>
      <c r="Q30" t="str">
        <f t="shared" si="8"/>
        <v xml:space="preserve"> Craniata</v>
      </c>
      <c r="R30" t="str">
        <f t="shared" si="9"/>
        <v xml:space="preserve"> Vertebrata</v>
      </c>
      <c r="S30" t="str">
        <f t="shared" si="10"/>
        <v xml:space="preserve"> Euteleostomi</v>
      </c>
      <c r="T30" t="str">
        <f t="shared" si="11"/>
        <v>Mammalia</v>
      </c>
      <c r="U30" t="str">
        <f t="shared" si="12"/>
        <v xml:space="preserve"> Eutheria</v>
      </c>
      <c r="V30" t="str">
        <f t="shared" si="13"/>
        <v xml:space="preserve"> Laurasiatheria</v>
      </c>
      <c r="W30" t="str">
        <f t="shared" si="14"/>
        <v xml:space="preserve"> Carnivora</v>
      </c>
      <c r="X30" t="str">
        <f t="shared" si="15"/>
        <v xml:space="preserve"> Feliformia</v>
      </c>
      <c r="Y30" t="str">
        <f t="shared" si="16"/>
        <v xml:space="preserve"> Felidae</v>
      </c>
      <c r="Z30" t="str">
        <f t="shared" si="17"/>
        <v>Felinae</v>
      </c>
      <c r="AA30" t="str">
        <f t="shared" si="18"/>
        <v xml:space="preserve"> Felis.</v>
      </c>
      <c r="AB30">
        <f t="shared" si="19"/>
        <v>0</v>
      </c>
      <c r="AC30">
        <f t="shared" si="20"/>
        <v>0</v>
      </c>
      <c r="AD30">
        <f t="shared" si="21"/>
        <v>0</v>
      </c>
      <c r="AE30">
        <f t="shared" si="22"/>
        <v>0</v>
      </c>
      <c r="AF30">
        <f t="shared" si="23"/>
        <v>0</v>
      </c>
    </row>
    <row r="31" spans="1:32" x14ac:dyDescent="0.25">
      <c r="A31" t="s">
        <v>62</v>
      </c>
      <c r="B31" t="s">
        <v>63</v>
      </c>
      <c r="C31">
        <v>270</v>
      </c>
      <c r="D31" t="s">
        <v>12</v>
      </c>
      <c r="E31">
        <v>156</v>
      </c>
      <c r="F31">
        <v>265</v>
      </c>
      <c r="G31">
        <v>438</v>
      </c>
      <c r="H31" t="s">
        <v>13</v>
      </c>
      <c r="I31">
        <f t="shared" si="0"/>
        <v>1</v>
      </c>
      <c r="J31">
        <f t="shared" si="1"/>
        <v>1</v>
      </c>
      <c r="K31">
        <f t="shared" si="2"/>
        <v>110</v>
      </c>
      <c r="L31" t="str">
        <f t="shared" si="3"/>
        <v xml:space="preserve"> Felis catus (Cat) (Felis silvestris catus).</v>
      </c>
      <c r="M31" t="str">
        <f t="shared" si="4"/>
        <v xml:space="preserve"> NCBI_TaxID=9685 {ECO:0000313|Ensembl:ENSFCAP00000007503, ECO:0000313|Proteomes:UP000011712};</v>
      </c>
      <c r="N31" t="str">
        <f t="shared" si="5"/>
        <v>Eukaryota</v>
      </c>
      <c r="O31" t="str">
        <f t="shared" si="6"/>
        <v xml:space="preserve"> Metazoa</v>
      </c>
      <c r="P31" t="str">
        <f t="shared" si="7"/>
        <v xml:space="preserve"> Chordata</v>
      </c>
      <c r="Q31" t="str">
        <f t="shared" si="8"/>
        <v xml:space="preserve"> Craniata</v>
      </c>
      <c r="R31" t="str">
        <f t="shared" si="9"/>
        <v xml:space="preserve"> Vertebrata</v>
      </c>
      <c r="S31" t="str">
        <f t="shared" si="10"/>
        <v xml:space="preserve"> Euteleostomi</v>
      </c>
      <c r="T31" t="str">
        <f t="shared" si="11"/>
        <v>Mammalia</v>
      </c>
      <c r="U31" t="str">
        <f t="shared" si="12"/>
        <v xml:space="preserve"> Eutheria</v>
      </c>
      <c r="V31" t="str">
        <f t="shared" si="13"/>
        <v xml:space="preserve"> Laurasiatheria</v>
      </c>
      <c r="W31" t="str">
        <f t="shared" si="14"/>
        <v xml:space="preserve"> Carnivora</v>
      </c>
      <c r="X31" t="str">
        <f t="shared" si="15"/>
        <v xml:space="preserve"> Feliformia</v>
      </c>
      <c r="Y31" t="str">
        <f t="shared" si="16"/>
        <v xml:space="preserve"> Felidae</v>
      </c>
      <c r="Z31" t="str">
        <f t="shared" si="17"/>
        <v>Felinae</v>
      </c>
      <c r="AA31" t="str">
        <f t="shared" si="18"/>
        <v xml:space="preserve"> Felis.</v>
      </c>
      <c r="AB31">
        <f t="shared" si="19"/>
        <v>0</v>
      </c>
      <c r="AC31">
        <f t="shared" si="20"/>
        <v>0</v>
      </c>
      <c r="AD31">
        <f t="shared" si="21"/>
        <v>0</v>
      </c>
      <c r="AE31">
        <f t="shared" si="22"/>
        <v>0</v>
      </c>
      <c r="AF31">
        <f t="shared" si="23"/>
        <v>0</v>
      </c>
    </row>
    <row r="32" spans="1:32" x14ac:dyDescent="0.25">
      <c r="A32" t="s">
        <v>62</v>
      </c>
      <c r="B32" t="s">
        <v>63</v>
      </c>
      <c r="C32">
        <v>270</v>
      </c>
      <c r="D32" t="s">
        <v>26</v>
      </c>
      <c r="E32">
        <v>1</v>
      </c>
      <c r="F32">
        <v>109</v>
      </c>
      <c r="G32">
        <v>101</v>
      </c>
      <c r="H32" t="s">
        <v>27</v>
      </c>
      <c r="I32">
        <f t="shared" si="0"/>
        <v>1</v>
      </c>
      <c r="J32">
        <f t="shared" si="1"/>
        <v>1</v>
      </c>
      <c r="K32">
        <f t="shared" si="2"/>
        <v>110</v>
      </c>
      <c r="L32" t="str">
        <f t="shared" si="3"/>
        <v xml:space="preserve"> Felis catus (Cat) (Felis silvestris catus).</v>
      </c>
      <c r="M32" t="str">
        <f t="shared" si="4"/>
        <v xml:space="preserve"> NCBI_TaxID=9685 {ECO:0000313|Ensembl:ENSFCAP00000007503, ECO:0000313|Proteomes:UP000011712};</v>
      </c>
      <c r="N32" t="str">
        <f t="shared" si="5"/>
        <v>Eukaryota</v>
      </c>
      <c r="O32" t="str">
        <f t="shared" si="6"/>
        <v xml:space="preserve"> Metazoa</v>
      </c>
      <c r="P32" t="str">
        <f t="shared" si="7"/>
        <v xml:space="preserve"> Chordata</v>
      </c>
      <c r="Q32" t="str">
        <f t="shared" si="8"/>
        <v xml:space="preserve"> Craniata</v>
      </c>
      <c r="R32" t="str">
        <f t="shared" si="9"/>
        <v xml:space="preserve"> Vertebrata</v>
      </c>
      <c r="S32" t="str">
        <f t="shared" si="10"/>
        <v xml:space="preserve"> Euteleostomi</v>
      </c>
      <c r="T32" t="str">
        <f t="shared" si="11"/>
        <v>Mammalia</v>
      </c>
      <c r="U32" t="str">
        <f t="shared" si="12"/>
        <v xml:space="preserve"> Eutheria</v>
      </c>
      <c r="V32" t="str">
        <f t="shared" si="13"/>
        <v xml:space="preserve"> Laurasiatheria</v>
      </c>
      <c r="W32" t="str">
        <f t="shared" si="14"/>
        <v xml:space="preserve"> Carnivora</v>
      </c>
      <c r="X32" t="str">
        <f t="shared" si="15"/>
        <v xml:space="preserve"> Feliformia</v>
      </c>
      <c r="Y32" t="str">
        <f t="shared" si="16"/>
        <v xml:space="preserve"> Felidae</v>
      </c>
      <c r="Z32" t="str">
        <f t="shared" si="17"/>
        <v>Felinae</v>
      </c>
      <c r="AA32" t="str">
        <f t="shared" si="18"/>
        <v xml:space="preserve"> Felis.</v>
      </c>
      <c r="AB32">
        <f t="shared" si="19"/>
        <v>0</v>
      </c>
      <c r="AC32">
        <f t="shared" si="20"/>
        <v>0</v>
      </c>
      <c r="AD32">
        <f t="shared" si="21"/>
        <v>0</v>
      </c>
      <c r="AE32">
        <f t="shared" si="22"/>
        <v>0</v>
      </c>
      <c r="AF32">
        <f t="shared" si="23"/>
        <v>0</v>
      </c>
    </row>
    <row r="33" spans="1:32" x14ac:dyDescent="0.25">
      <c r="A33" t="s">
        <v>64</v>
      </c>
      <c r="B33" t="s">
        <v>65</v>
      </c>
      <c r="C33">
        <v>177</v>
      </c>
      <c r="D33" t="s">
        <v>12</v>
      </c>
      <c r="E33">
        <v>60</v>
      </c>
      <c r="F33">
        <v>173</v>
      </c>
      <c r="G33">
        <v>438</v>
      </c>
      <c r="H33" t="s">
        <v>13</v>
      </c>
      <c r="I33">
        <f t="shared" si="0"/>
        <v>1</v>
      </c>
      <c r="J33">
        <f t="shared" si="1"/>
        <v>0</v>
      </c>
      <c r="K33">
        <f t="shared" si="2"/>
        <v>114</v>
      </c>
      <c r="L33" t="str">
        <f t="shared" si="3"/>
        <v xml:space="preserve"> Chlorocebus sabaeus (Green monkey) (Cercopithecus sabaeus).</v>
      </c>
      <c r="M33" t="str">
        <f t="shared" si="4"/>
        <v xml:space="preserve"> NCBI_TaxID=60711 {ECO:0000313|Ensembl:ENSCSAP00000012751, ECO:0000313|Proteomes:UP000029965};</v>
      </c>
      <c r="N33" t="str">
        <f t="shared" si="5"/>
        <v>Eukaryota</v>
      </c>
      <c r="O33" t="str">
        <f t="shared" si="6"/>
        <v xml:space="preserve"> Metazoa</v>
      </c>
      <c r="P33" t="str">
        <f t="shared" si="7"/>
        <v xml:space="preserve"> Chordata</v>
      </c>
      <c r="Q33" t="str">
        <f t="shared" si="8"/>
        <v xml:space="preserve"> Craniata</v>
      </c>
      <c r="R33" t="str">
        <f t="shared" si="9"/>
        <v xml:space="preserve"> Vertebrata</v>
      </c>
      <c r="S33" t="str">
        <f t="shared" si="10"/>
        <v xml:space="preserve"> Euteleostomi</v>
      </c>
      <c r="T33" t="str">
        <f t="shared" si="11"/>
        <v>Mammalia</v>
      </c>
      <c r="U33" t="str">
        <f t="shared" si="12"/>
        <v xml:space="preserve"> Eutheria</v>
      </c>
      <c r="V33" t="str">
        <f t="shared" si="13"/>
        <v xml:space="preserve"> Euarchontoglires</v>
      </c>
      <c r="W33" t="str">
        <f t="shared" si="14"/>
        <v xml:space="preserve"> Primates</v>
      </c>
      <c r="X33" t="str">
        <f t="shared" si="15"/>
        <v xml:space="preserve"> Haplorrhini</v>
      </c>
      <c r="Y33" t="str">
        <f t="shared" si="16"/>
        <v>Catarrhini</v>
      </c>
      <c r="Z33" t="str">
        <f t="shared" si="17"/>
        <v xml:space="preserve"> Cercopithecidae</v>
      </c>
      <c r="AA33" t="str">
        <f t="shared" si="18"/>
        <v xml:space="preserve"> Cercopithecinae</v>
      </c>
      <c r="AB33" t="str">
        <f t="shared" si="19"/>
        <v xml:space="preserve"> Chlorocebus.</v>
      </c>
      <c r="AC33">
        <f t="shared" si="20"/>
        <v>0</v>
      </c>
      <c r="AD33">
        <f t="shared" si="21"/>
        <v>0</v>
      </c>
      <c r="AE33">
        <f t="shared" si="22"/>
        <v>0</v>
      </c>
      <c r="AF33">
        <f t="shared" si="23"/>
        <v>0</v>
      </c>
    </row>
    <row r="34" spans="1:32" x14ac:dyDescent="0.25">
      <c r="A34" t="s">
        <v>66</v>
      </c>
      <c r="B34" t="s">
        <v>67</v>
      </c>
      <c r="C34">
        <v>152</v>
      </c>
      <c r="D34" t="s">
        <v>12</v>
      </c>
      <c r="E34">
        <v>32</v>
      </c>
      <c r="F34">
        <v>148</v>
      </c>
      <c r="G34">
        <v>438</v>
      </c>
      <c r="H34" t="s">
        <v>13</v>
      </c>
      <c r="I34">
        <f t="shared" si="0"/>
        <v>1</v>
      </c>
      <c r="J34">
        <f t="shared" si="1"/>
        <v>0</v>
      </c>
      <c r="K34">
        <f t="shared" si="2"/>
        <v>117</v>
      </c>
      <c r="L34" t="str">
        <f t="shared" si="3"/>
        <v xml:space="preserve"> Chlorocebus sabaeus (Green monkey) (Cercopithecus sabaeus).</v>
      </c>
      <c r="M34" t="str">
        <f t="shared" si="4"/>
        <v xml:space="preserve"> NCBI_TaxID=60711 {ECO:0000313|Ensembl:ENSCSAP00000012773, ECO:0000313|Proteomes:UP000029965};</v>
      </c>
      <c r="N34" t="str">
        <f t="shared" si="5"/>
        <v>Eukaryota</v>
      </c>
      <c r="O34" t="str">
        <f t="shared" si="6"/>
        <v xml:space="preserve"> Metazoa</v>
      </c>
      <c r="P34" t="str">
        <f t="shared" si="7"/>
        <v xml:space="preserve"> Chordata</v>
      </c>
      <c r="Q34" t="str">
        <f t="shared" si="8"/>
        <v xml:space="preserve"> Craniata</v>
      </c>
      <c r="R34" t="str">
        <f t="shared" si="9"/>
        <v xml:space="preserve"> Vertebrata</v>
      </c>
      <c r="S34" t="str">
        <f t="shared" si="10"/>
        <v xml:space="preserve"> Euteleostomi</v>
      </c>
      <c r="T34" t="str">
        <f t="shared" si="11"/>
        <v>Mammalia</v>
      </c>
      <c r="U34" t="str">
        <f t="shared" si="12"/>
        <v xml:space="preserve"> Eutheria</v>
      </c>
      <c r="V34" t="str">
        <f t="shared" si="13"/>
        <v xml:space="preserve"> Euarchontoglires</v>
      </c>
      <c r="W34" t="str">
        <f t="shared" si="14"/>
        <v xml:space="preserve"> Primates</v>
      </c>
      <c r="X34" t="str">
        <f t="shared" si="15"/>
        <v xml:space="preserve"> Haplorrhini</v>
      </c>
      <c r="Y34" t="str">
        <f t="shared" si="16"/>
        <v>Catarrhini</v>
      </c>
      <c r="Z34" t="str">
        <f t="shared" si="17"/>
        <v xml:space="preserve"> Cercopithecidae</v>
      </c>
      <c r="AA34" t="str">
        <f t="shared" si="18"/>
        <v xml:space="preserve"> Cercopithecinae</v>
      </c>
      <c r="AB34" t="str">
        <f t="shared" si="19"/>
        <v xml:space="preserve"> Chlorocebus.</v>
      </c>
      <c r="AC34">
        <f t="shared" si="20"/>
        <v>0</v>
      </c>
      <c r="AD34">
        <f t="shared" si="21"/>
        <v>0</v>
      </c>
      <c r="AE34">
        <f t="shared" si="22"/>
        <v>0</v>
      </c>
      <c r="AF34">
        <f t="shared" si="23"/>
        <v>0</v>
      </c>
    </row>
    <row r="35" spans="1:32" x14ac:dyDescent="0.25">
      <c r="A35" t="s">
        <v>68</v>
      </c>
      <c r="B35" t="s">
        <v>69</v>
      </c>
      <c r="C35">
        <v>155</v>
      </c>
      <c r="D35" t="s">
        <v>12</v>
      </c>
      <c r="E35">
        <v>39</v>
      </c>
      <c r="F35">
        <v>151</v>
      </c>
      <c r="G35">
        <v>438</v>
      </c>
      <c r="H35" t="s">
        <v>13</v>
      </c>
      <c r="I35">
        <f t="shared" si="0"/>
        <v>1</v>
      </c>
      <c r="J35">
        <f t="shared" si="1"/>
        <v>0</v>
      </c>
      <c r="K35">
        <f t="shared" si="2"/>
        <v>113</v>
      </c>
      <c r="L35" t="str">
        <f t="shared" si="3"/>
        <v xml:space="preserve"> Chlorocebus sabaeus (Green monkey) (Cercopithecus sabaeus).</v>
      </c>
      <c r="M35" t="str">
        <f t="shared" si="4"/>
        <v xml:space="preserve"> NCBI_TaxID=60711 {ECO:0000313|Ensembl:ENSCSAP00000012780, ECO:0000313|Proteomes:UP000029965};</v>
      </c>
      <c r="N35" t="str">
        <f t="shared" si="5"/>
        <v>Eukaryota</v>
      </c>
      <c r="O35" t="str">
        <f t="shared" si="6"/>
        <v xml:space="preserve"> Metazoa</v>
      </c>
      <c r="P35" t="str">
        <f t="shared" si="7"/>
        <v xml:space="preserve"> Chordata</v>
      </c>
      <c r="Q35" t="str">
        <f t="shared" si="8"/>
        <v xml:space="preserve"> Craniata</v>
      </c>
      <c r="R35" t="str">
        <f t="shared" si="9"/>
        <v xml:space="preserve"> Vertebrata</v>
      </c>
      <c r="S35" t="str">
        <f t="shared" si="10"/>
        <v xml:space="preserve"> Euteleostomi</v>
      </c>
      <c r="T35" t="str">
        <f t="shared" si="11"/>
        <v>Mammalia</v>
      </c>
      <c r="U35" t="str">
        <f t="shared" si="12"/>
        <v xml:space="preserve"> Eutheria</v>
      </c>
      <c r="V35" t="str">
        <f t="shared" si="13"/>
        <v xml:space="preserve"> Euarchontoglires</v>
      </c>
      <c r="W35" t="str">
        <f t="shared" si="14"/>
        <v xml:space="preserve"> Primates</v>
      </c>
      <c r="X35" t="str">
        <f t="shared" si="15"/>
        <v xml:space="preserve"> Haplorrhini</v>
      </c>
      <c r="Y35" t="str">
        <f t="shared" si="16"/>
        <v>Catarrhini</v>
      </c>
      <c r="Z35" t="str">
        <f t="shared" si="17"/>
        <v xml:space="preserve"> Cercopithecidae</v>
      </c>
      <c r="AA35" t="str">
        <f t="shared" si="18"/>
        <v xml:space="preserve"> Cercopithecinae</v>
      </c>
      <c r="AB35" t="str">
        <f t="shared" si="19"/>
        <v xml:space="preserve"> Chlorocebus.</v>
      </c>
      <c r="AC35">
        <f t="shared" si="20"/>
        <v>0</v>
      </c>
      <c r="AD35">
        <f t="shared" si="21"/>
        <v>0</v>
      </c>
      <c r="AE35">
        <f t="shared" si="22"/>
        <v>0</v>
      </c>
      <c r="AF35">
        <f t="shared" si="23"/>
        <v>0</v>
      </c>
    </row>
    <row r="36" spans="1:32" x14ac:dyDescent="0.25">
      <c r="A36" t="s">
        <v>70</v>
      </c>
      <c r="B36" t="s">
        <v>71</v>
      </c>
      <c r="C36">
        <v>160</v>
      </c>
      <c r="D36" t="s">
        <v>12</v>
      </c>
      <c r="E36">
        <v>38</v>
      </c>
      <c r="F36">
        <v>156</v>
      </c>
      <c r="G36">
        <v>438</v>
      </c>
      <c r="H36" t="s">
        <v>13</v>
      </c>
      <c r="I36">
        <f t="shared" si="0"/>
        <v>1</v>
      </c>
      <c r="J36">
        <f t="shared" si="1"/>
        <v>0</v>
      </c>
      <c r="K36">
        <f t="shared" si="2"/>
        <v>119</v>
      </c>
      <c r="L36" t="str">
        <f t="shared" si="3"/>
        <v xml:space="preserve"> Chlorocebus sabaeus (Green monkey) (Cercopithecus sabaeus).</v>
      </c>
      <c r="M36" t="str">
        <f t="shared" si="4"/>
        <v xml:space="preserve"> NCBI_TaxID=60711 {ECO:0000313|Ensembl:ENSCSAP00000012784, ECO:0000313|Proteomes:UP000029965};</v>
      </c>
      <c r="N36" t="str">
        <f t="shared" si="5"/>
        <v>Eukaryota</v>
      </c>
      <c r="O36" t="str">
        <f t="shared" si="6"/>
        <v xml:space="preserve"> Metazoa</v>
      </c>
      <c r="P36" t="str">
        <f t="shared" si="7"/>
        <v xml:space="preserve"> Chordata</v>
      </c>
      <c r="Q36" t="str">
        <f t="shared" si="8"/>
        <v xml:space="preserve"> Craniata</v>
      </c>
      <c r="R36" t="str">
        <f t="shared" si="9"/>
        <v xml:space="preserve"> Vertebrata</v>
      </c>
      <c r="S36" t="str">
        <f t="shared" si="10"/>
        <v xml:space="preserve"> Euteleostomi</v>
      </c>
      <c r="T36" t="str">
        <f t="shared" si="11"/>
        <v>Mammalia</v>
      </c>
      <c r="U36" t="str">
        <f t="shared" si="12"/>
        <v xml:space="preserve"> Eutheria</v>
      </c>
      <c r="V36" t="str">
        <f t="shared" si="13"/>
        <v xml:space="preserve"> Euarchontoglires</v>
      </c>
      <c r="W36" t="str">
        <f t="shared" si="14"/>
        <v xml:space="preserve"> Primates</v>
      </c>
      <c r="X36" t="str">
        <f t="shared" si="15"/>
        <v xml:space="preserve"> Haplorrhini</v>
      </c>
      <c r="Y36" t="str">
        <f t="shared" si="16"/>
        <v>Catarrhini</v>
      </c>
      <c r="Z36" t="str">
        <f t="shared" si="17"/>
        <v xml:space="preserve"> Cercopithecidae</v>
      </c>
      <c r="AA36" t="str">
        <f t="shared" si="18"/>
        <v xml:space="preserve"> Cercopithecinae</v>
      </c>
      <c r="AB36" t="str">
        <f t="shared" si="19"/>
        <v xml:space="preserve"> Chlorocebus.</v>
      </c>
      <c r="AC36">
        <f t="shared" si="20"/>
        <v>0</v>
      </c>
      <c r="AD36">
        <f t="shared" si="21"/>
        <v>0</v>
      </c>
      <c r="AE36">
        <f t="shared" si="22"/>
        <v>0</v>
      </c>
      <c r="AF36">
        <f t="shared" si="23"/>
        <v>0</v>
      </c>
    </row>
    <row r="37" spans="1:32" x14ac:dyDescent="0.25">
      <c r="A37" t="s">
        <v>72</v>
      </c>
      <c r="B37" t="s">
        <v>73</v>
      </c>
      <c r="C37">
        <v>160</v>
      </c>
      <c r="D37" t="s">
        <v>12</v>
      </c>
      <c r="E37">
        <v>43</v>
      </c>
      <c r="F37">
        <v>156</v>
      </c>
      <c r="G37">
        <v>438</v>
      </c>
      <c r="H37" t="s">
        <v>13</v>
      </c>
      <c r="I37">
        <f t="shared" si="0"/>
        <v>1</v>
      </c>
      <c r="J37">
        <f t="shared" si="1"/>
        <v>0</v>
      </c>
      <c r="K37">
        <f t="shared" si="2"/>
        <v>114</v>
      </c>
      <c r="L37" t="str">
        <f t="shared" si="3"/>
        <v xml:space="preserve"> Chlorocebus sabaeus (Green monkey) (Cercopithecus sabaeus).</v>
      </c>
      <c r="M37" t="str">
        <f t="shared" si="4"/>
        <v xml:space="preserve"> NCBI_TaxID=60711 {ECO:0000313|Ensembl:ENSCSAP00000012794, ECO:0000313|Proteomes:UP000029965};</v>
      </c>
      <c r="N37" t="str">
        <f t="shared" si="5"/>
        <v>Eukaryota</v>
      </c>
      <c r="O37" t="str">
        <f t="shared" si="6"/>
        <v xml:space="preserve"> Metazoa</v>
      </c>
      <c r="P37" t="str">
        <f t="shared" si="7"/>
        <v xml:space="preserve"> Chordata</v>
      </c>
      <c r="Q37" t="str">
        <f t="shared" si="8"/>
        <v xml:space="preserve"> Craniata</v>
      </c>
      <c r="R37" t="str">
        <f t="shared" si="9"/>
        <v xml:space="preserve"> Vertebrata</v>
      </c>
      <c r="S37" t="str">
        <f t="shared" si="10"/>
        <v xml:space="preserve"> Euteleostomi</v>
      </c>
      <c r="T37" t="str">
        <f t="shared" si="11"/>
        <v>Mammalia</v>
      </c>
      <c r="U37" t="str">
        <f t="shared" si="12"/>
        <v xml:space="preserve"> Eutheria</v>
      </c>
      <c r="V37" t="str">
        <f t="shared" si="13"/>
        <v xml:space="preserve"> Euarchontoglires</v>
      </c>
      <c r="W37" t="str">
        <f t="shared" si="14"/>
        <v xml:space="preserve"> Primates</v>
      </c>
      <c r="X37" t="str">
        <f t="shared" si="15"/>
        <v xml:space="preserve"> Haplorrhini</v>
      </c>
      <c r="Y37" t="str">
        <f t="shared" si="16"/>
        <v>Catarrhini</v>
      </c>
      <c r="Z37" t="str">
        <f t="shared" si="17"/>
        <v xml:space="preserve"> Cercopithecidae</v>
      </c>
      <c r="AA37" t="str">
        <f t="shared" si="18"/>
        <v xml:space="preserve"> Cercopithecinae</v>
      </c>
      <c r="AB37" t="str">
        <f t="shared" si="19"/>
        <v xml:space="preserve"> Chlorocebus.</v>
      </c>
      <c r="AC37">
        <f t="shared" si="20"/>
        <v>0</v>
      </c>
      <c r="AD37">
        <f t="shared" si="21"/>
        <v>0</v>
      </c>
      <c r="AE37">
        <f t="shared" si="22"/>
        <v>0</v>
      </c>
      <c r="AF37">
        <f t="shared" si="23"/>
        <v>0</v>
      </c>
    </row>
    <row r="38" spans="1:32" x14ac:dyDescent="0.25">
      <c r="A38" t="s">
        <v>74</v>
      </c>
      <c r="B38" t="s">
        <v>75</v>
      </c>
      <c r="C38">
        <v>170</v>
      </c>
      <c r="D38" t="s">
        <v>12</v>
      </c>
      <c r="E38">
        <v>50</v>
      </c>
      <c r="F38">
        <v>167</v>
      </c>
      <c r="G38">
        <v>438</v>
      </c>
      <c r="H38" t="s">
        <v>13</v>
      </c>
      <c r="I38">
        <f t="shared" si="0"/>
        <v>1</v>
      </c>
      <c r="J38">
        <f t="shared" si="1"/>
        <v>0</v>
      </c>
      <c r="K38">
        <f t="shared" si="2"/>
        <v>118</v>
      </c>
      <c r="L38" t="str">
        <f t="shared" si="3"/>
        <v xml:space="preserve"> Chlorocebus sabaeus (Green monkey) (Cercopithecus sabaeus).</v>
      </c>
      <c r="M38" t="str">
        <f t="shared" si="4"/>
        <v xml:space="preserve"> NCBI_TaxID=60711 {ECO:0000313|Ensembl:ENSCSAP00000012801, ECO:0000313|Proteomes:UP000029965};</v>
      </c>
      <c r="N38" t="str">
        <f t="shared" si="5"/>
        <v>Eukaryota</v>
      </c>
      <c r="O38" t="str">
        <f t="shared" si="6"/>
        <v xml:space="preserve"> Metazoa</v>
      </c>
      <c r="P38" t="str">
        <f t="shared" si="7"/>
        <v xml:space="preserve"> Chordata</v>
      </c>
      <c r="Q38" t="str">
        <f t="shared" si="8"/>
        <v xml:space="preserve"> Craniata</v>
      </c>
      <c r="R38" t="str">
        <f t="shared" si="9"/>
        <v xml:space="preserve"> Vertebrata</v>
      </c>
      <c r="S38" t="str">
        <f t="shared" si="10"/>
        <v xml:space="preserve"> Euteleostomi</v>
      </c>
      <c r="T38" t="str">
        <f t="shared" si="11"/>
        <v>Mammalia</v>
      </c>
      <c r="U38" t="str">
        <f t="shared" si="12"/>
        <v xml:space="preserve"> Eutheria</v>
      </c>
      <c r="V38" t="str">
        <f t="shared" si="13"/>
        <v xml:space="preserve"> Euarchontoglires</v>
      </c>
      <c r="W38" t="str">
        <f t="shared" si="14"/>
        <v xml:space="preserve"> Primates</v>
      </c>
      <c r="X38" t="str">
        <f t="shared" si="15"/>
        <v xml:space="preserve"> Haplorrhini</v>
      </c>
      <c r="Y38" t="str">
        <f t="shared" si="16"/>
        <v>Catarrhini</v>
      </c>
      <c r="Z38" t="str">
        <f t="shared" si="17"/>
        <v xml:space="preserve"> Cercopithecidae</v>
      </c>
      <c r="AA38" t="str">
        <f t="shared" si="18"/>
        <v xml:space="preserve"> Cercopithecinae</v>
      </c>
      <c r="AB38" t="str">
        <f t="shared" si="19"/>
        <v xml:space="preserve"> Chlorocebus.</v>
      </c>
      <c r="AC38">
        <f t="shared" si="20"/>
        <v>0</v>
      </c>
      <c r="AD38">
        <f t="shared" si="21"/>
        <v>0</v>
      </c>
      <c r="AE38">
        <f t="shared" si="22"/>
        <v>0</v>
      </c>
      <c r="AF38">
        <f t="shared" si="23"/>
        <v>0</v>
      </c>
    </row>
    <row r="39" spans="1:32" x14ac:dyDescent="0.25">
      <c r="A39" t="s">
        <v>76</v>
      </c>
      <c r="B39" t="s">
        <v>77</v>
      </c>
      <c r="C39">
        <v>219</v>
      </c>
      <c r="D39" t="s">
        <v>12</v>
      </c>
      <c r="E39">
        <v>84</v>
      </c>
      <c r="F39">
        <v>204</v>
      </c>
      <c r="G39">
        <v>438</v>
      </c>
      <c r="H39" t="s">
        <v>13</v>
      </c>
      <c r="I39">
        <f t="shared" si="0"/>
        <v>1</v>
      </c>
      <c r="J39">
        <f t="shared" si="1"/>
        <v>0</v>
      </c>
      <c r="K39">
        <f t="shared" si="2"/>
        <v>121</v>
      </c>
      <c r="L39" t="str">
        <f t="shared" si="3"/>
        <v xml:space="preserve"> Chlorocebus sabaeus (Green monkey) (Cercopithecus sabaeus).</v>
      </c>
      <c r="M39" t="str">
        <f t="shared" si="4"/>
        <v xml:space="preserve"> NCBI_TaxID=60711 {ECO:0000313|Ensembl:ENSCSAP00000012808, ECO:0000313|Proteomes:UP000029965};</v>
      </c>
      <c r="N39" t="str">
        <f t="shared" si="5"/>
        <v>Eukaryota</v>
      </c>
      <c r="O39" t="str">
        <f t="shared" si="6"/>
        <v xml:space="preserve"> Metazoa</v>
      </c>
      <c r="P39" t="str">
        <f t="shared" si="7"/>
        <v xml:space="preserve"> Chordata</v>
      </c>
      <c r="Q39" t="str">
        <f t="shared" si="8"/>
        <v xml:space="preserve"> Craniata</v>
      </c>
      <c r="R39" t="str">
        <f t="shared" si="9"/>
        <v xml:space="preserve"> Vertebrata</v>
      </c>
      <c r="S39" t="str">
        <f t="shared" si="10"/>
        <v xml:space="preserve"> Euteleostomi</v>
      </c>
      <c r="T39" t="str">
        <f t="shared" si="11"/>
        <v>Mammalia</v>
      </c>
      <c r="U39" t="str">
        <f t="shared" si="12"/>
        <v xml:space="preserve"> Eutheria</v>
      </c>
      <c r="V39" t="str">
        <f t="shared" si="13"/>
        <v xml:space="preserve"> Euarchontoglires</v>
      </c>
      <c r="W39" t="str">
        <f t="shared" si="14"/>
        <v xml:space="preserve"> Primates</v>
      </c>
      <c r="X39" t="str">
        <f t="shared" si="15"/>
        <v xml:space="preserve"> Haplorrhini</v>
      </c>
      <c r="Y39" t="str">
        <f t="shared" si="16"/>
        <v>Catarrhini</v>
      </c>
      <c r="Z39" t="str">
        <f t="shared" si="17"/>
        <v xml:space="preserve"> Cercopithecidae</v>
      </c>
      <c r="AA39" t="str">
        <f t="shared" si="18"/>
        <v xml:space="preserve"> Cercopithecinae</v>
      </c>
      <c r="AB39" t="str">
        <f t="shared" si="19"/>
        <v xml:space="preserve"> Chlorocebus.</v>
      </c>
      <c r="AC39">
        <f t="shared" si="20"/>
        <v>0</v>
      </c>
      <c r="AD39">
        <f t="shared" si="21"/>
        <v>0</v>
      </c>
      <c r="AE39">
        <f t="shared" si="22"/>
        <v>0</v>
      </c>
      <c r="AF39">
        <f t="shared" si="23"/>
        <v>0</v>
      </c>
    </row>
    <row r="40" spans="1:32" x14ac:dyDescent="0.25">
      <c r="A40" t="s">
        <v>78</v>
      </c>
      <c r="B40" t="s">
        <v>79</v>
      </c>
      <c r="C40">
        <v>237</v>
      </c>
      <c r="D40" t="s">
        <v>12</v>
      </c>
      <c r="E40">
        <v>116</v>
      </c>
      <c r="F40">
        <v>233</v>
      </c>
      <c r="G40">
        <v>438</v>
      </c>
      <c r="H40" t="s">
        <v>13</v>
      </c>
      <c r="I40">
        <f t="shared" si="0"/>
        <v>1</v>
      </c>
      <c r="J40">
        <f t="shared" si="1"/>
        <v>1</v>
      </c>
      <c r="K40">
        <f t="shared" si="2"/>
        <v>118</v>
      </c>
      <c r="L40" t="s">
        <v>1577</v>
      </c>
      <c r="M40" t="s">
        <v>1577</v>
      </c>
      <c r="N40" t="e">
        <f t="shared" si="5"/>
        <v>#N/A</v>
      </c>
      <c r="O40" t="e">
        <f t="shared" si="6"/>
        <v>#N/A</v>
      </c>
      <c r="P40" t="e">
        <f t="shared" si="7"/>
        <v>#N/A</v>
      </c>
      <c r="Q40" t="e">
        <f t="shared" si="8"/>
        <v>#N/A</v>
      </c>
      <c r="R40" t="e">
        <f t="shared" si="9"/>
        <v>#N/A</v>
      </c>
      <c r="S40" t="e">
        <f t="shared" si="10"/>
        <v>#N/A</v>
      </c>
      <c r="T40" t="e">
        <f t="shared" si="11"/>
        <v>#N/A</v>
      </c>
      <c r="U40" t="e">
        <f t="shared" si="12"/>
        <v>#N/A</v>
      </c>
      <c r="V40" t="e">
        <f t="shared" si="13"/>
        <v>#N/A</v>
      </c>
      <c r="W40" t="e">
        <f t="shared" si="14"/>
        <v>#N/A</v>
      </c>
      <c r="X40" t="e">
        <f t="shared" si="15"/>
        <v>#N/A</v>
      </c>
      <c r="Y40" t="e">
        <f t="shared" si="16"/>
        <v>#N/A</v>
      </c>
      <c r="Z40" t="e">
        <f t="shared" si="17"/>
        <v>#N/A</v>
      </c>
      <c r="AA40" t="e">
        <f t="shared" si="18"/>
        <v>#N/A</v>
      </c>
      <c r="AB40" t="e">
        <f t="shared" si="19"/>
        <v>#N/A</v>
      </c>
      <c r="AC40" t="e">
        <f t="shared" si="20"/>
        <v>#N/A</v>
      </c>
      <c r="AD40" t="e">
        <f t="shared" si="21"/>
        <v>#N/A</v>
      </c>
      <c r="AE40" t="e">
        <f t="shared" si="22"/>
        <v>#N/A</v>
      </c>
      <c r="AF40" t="e">
        <f t="shared" si="23"/>
        <v>#N/A</v>
      </c>
    </row>
    <row r="41" spans="1:32" x14ac:dyDescent="0.25">
      <c r="A41" t="s">
        <v>78</v>
      </c>
      <c r="B41" t="s">
        <v>79</v>
      </c>
      <c r="C41">
        <v>237</v>
      </c>
      <c r="D41" t="s">
        <v>26</v>
      </c>
      <c r="E41">
        <v>1</v>
      </c>
      <c r="F41">
        <v>72</v>
      </c>
      <c r="G41">
        <v>101</v>
      </c>
      <c r="H41" t="s">
        <v>27</v>
      </c>
      <c r="I41">
        <f t="shared" si="0"/>
        <v>1</v>
      </c>
      <c r="J41">
        <f t="shared" si="1"/>
        <v>1</v>
      </c>
      <c r="K41">
        <f t="shared" si="2"/>
        <v>118</v>
      </c>
      <c r="L41" t="s">
        <v>1577</v>
      </c>
      <c r="M41" t="s">
        <v>1577</v>
      </c>
      <c r="N41" t="e">
        <f t="shared" si="5"/>
        <v>#N/A</v>
      </c>
      <c r="O41" t="e">
        <f t="shared" si="6"/>
        <v>#N/A</v>
      </c>
      <c r="P41" t="e">
        <f t="shared" si="7"/>
        <v>#N/A</v>
      </c>
      <c r="Q41" t="e">
        <f t="shared" si="8"/>
        <v>#N/A</v>
      </c>
      <c r="R41" t="e">
        <f t="shared" si="9"/>
        <v>#N/A</v>
      </c>
      <c r="S41" t="e">
        <f t="shared" si="10"/>
        <v>#N/A</v>
      </c>
      <c r="T41" t="e">
        <f t="shared" si="11"/>
        <v>#N/A</v>
      </c>
      <c r="U41" t="e">
        <f t="shared" si="12"/>
        <v>#N/A</v>
      </c>
      <c r="V41" t="e">
        <f t="shared" si="13"/>
        <v>#N/A</v>
      </c>
      <c r="W41" t="e">
        <f t="shared" si="14"/>
        <v>#N/A</v>
      </c>
      <c r="X41" t="e">
        <f t="shared" si="15"/>
        <v>#N/A</v>
      </c>
      <c r="Y41" t="e">
        <f t="shared" si="16"/>
        <v>#N/A</v>
      </c>
      <c r="Z41" t="e">
        <f t="shared" si="17"/>
        <v>#N/A</v>
      </c>
      <c r="AA41" t="e">
        <f t="shared" si="18"/>
        <v>#N/A</v>
      </c>
      <c r="AB41" t="e">
        <f t="shared" si="19"/>
        <v>#N/A</v>
      </c>
      <c r="AC41" t="e">
        <f t="shared" si="20"/>
        <v>#N/A</v>
      </c>
      <c r="AD41" t="e">
        <f t="shared" si="21"/>
        <v>#N/A</v>
      </c>
      <c r="AE41" t="e">
        <f t="shared" si="22"/>
        <v>#N/A</v>
      </c>
      <c r="AF41" t="e">
        <f t="shared" si="23"/>
        <v>#N/A</v>
      </c>
    </row>
    <row r="42" spans="1:32" x14ac:dyDescent="0.25">
      <c r="A42" t="s">
        <v>80</v>
      </c>
      <c r="B42" t="s">
        <v>81</v>
      </c>
      <c r="C42">
        <v>224</v>
      </c>
      <c r="D42" t="s">
        <v>12</v>
      </c>
      <c r="E42">
        <v>108</v>
      </c>
      <c r="F42">
        <v>219</v>
      </c>
      <c r="G42">
        <v>438</v>
      </c>
      <c r="H42" t="s">
        <v>13</v>
      </c>
      <c r="I42">
        <f t="shared" si="0"/>
        <v>1</v>
      </c>
      <c r="J42">
        <f t="shared" si="1"/>
        <v>1</v>
      </c>
      <c r="K42">
        <f t="shared" si="2"/>
        <v>112</v>
      </c>
      <c r="L42" t="str">
        <f>VLOOKUP(A42,пр,3,FALSE)</f>
        <v xml:space="preserve"> Chlorocebus sabaeus (Green monkey) (Cercopithecus sabaeus).</v>
      </c>
      <c r="M42" t="str">
        <f>VLOOKUP(A42,пр,4,FALSE)</f>
        <v xml:space="preserve"> NCBI_TaxID=60711 {ECO:0000313|Ensembl:ENSCSAP00000012818, ECO:0000313|Proteomes:UP000029965};</v>
      </c>
      <c r="N42" t="str">
        <f t="shared" si="5"/>
        <v>Eukaryota</v>
      </c>
      <c r="O42" t="str">
        <f t="shared" si="6"/>
        <v xml:space="preserve"> Metazoa</v>
      </c>
      <c r="P42" t="str">
        <f t="shared" si="7"/>
        <v xml:space="preserve"> Chordata</v>
      </c>
      <c r="Q42" t="str">
        <f t="shared" si="8"/>
        <v xml:space="preserve"> Craniata</v>
      </c>
      <c r="R42" t="str">
        <f t="shared" si="9"/>
        <v xml:space="preserve"> Vertebrata</v>
      </c>
      <c r="S42" t="str">
        <f t="shared" si="10"/>
        <v xml:space="preserve"> Euteleostomi</v>
      </c>
      <c r="T42" t="str">
        <f t="shared" si="11"/>
        <v>Mammalia</v>
      </c>
      <c r="U42" t="str">
        <f t="shared" si="12"/>
        <v xml:space="preserve"> Eutheria</v>
      </c>
      <c r="V42" t="str">
        <f t="shared" si="13"/>
        <v xml:space="preserve"> Euarchontoglires</v>
      </c>
      <c r="W42" t="str">
        <f t="shared" si="14"/>
        <v xml:space="preserve"> Primates</v>
      </c>
      <c r="X42" t="str">
        <f t="shared" si="15"/>
        <v xml:space="preserve"> Haplorrhini</v>
      </c>
      <c r="Y42" t="str">
        <f t="shared" si="16"/>
        <v>Catarrhini</v>
      </c>
      <c r="Z42" t="str">
        <f t="shared" si="17"/>
        <v xml:space="preserve"> Cercopithecidae</v>
      </c>
      <c r="AA42" t="str">
        <f t="shared" si="18"/>
        <v xml:space="preserve"> Cercopithecinae</v>
      </c>
      <c r="AB42" t="str">
        <f t="shared" si="19"/>
        <v xml:space="preserve"> Chlorocebus.</v>
      </c>
      <c r="AC42">
        <f t="shared" si="20"/>
        <v>0</v>
      </c>
      <c r="AD42">
        <f t="shared" si="21"/>
        <v>0</v>
      </c>
      <c r="AE42">
        <f t="shared" si="22"/>
        <v>0</v>
      </c>
      <c r="AF42">
        <f t="shared" si="23"/>
        <v>0</v>
      </c>
    </row>
    <row r="43" spans="1:32" x14ac:dyDescent="0.25">
      <c r="A43" t="s">
        <v>80</v>
      </c>
      <c r="B43" t="s">
        <v>81</v>
      </c>
      <c r="C43">
        <v>224</v>
      </c>
      <c r="D43" t="s">
        <v>26</v>
      </c>
      <c r="E43">
        <v>1</v>
      </c>
      <c r="F43">
        <v>62</v>
      </c>
      <c r="G43">
        <v>101</v>
      </c>
      <c r="H43" t="s">
        <v>27</v>
      </c>
      <c r="I43">
        <f t="shared" si="0"/>
        <v>1</v>
      </c>
      <c r="J43">
        <f t="shared" si="1"/>
        <v>1</v>
      </c>
      <c r="K43">
        <f t="shared" si="2"/>
        <v>112</v>
      </c>
      <c r="L43" t="str">
        <f>VLOOKUP(A43,пр,3,FALSE)</f>
        <v xml:space="preserve"> Chlorocebus sabaeus (Green monkey) (Cercopithecus sabaeus).</v>
      </c>
      <c r="M43" t="str">
        <f>VLOOKUP(A43,пр,4,FALSE)</f>
        <v xml:space="preserve"> NCBI_TaxID=60711 {ECO:0000313|Ensembl:ENSCSAP00000012818, ECO:0000313|Proteomes:UP000029965};</v>
      </c>
      <c r="N43" t="str">
        <f t="shared" si="5"/>
        <v>Eukaryota</v>
      </c>
      <c r="O43" t="str">
        <f t="shared" si="6"/>
        <v xml:space="preserve"> Metazoa</v>
      </c>
      <c r="P43" t="str">
        <f t="shared" si="7"/>
        <v xml:space="preserve"> Chordata</v>
      </c>
      <c r="Q43" t="str">
        <f t="shared" si="8"/>
        <v xml:space="preserve"> Craniata</v>
      </c>
      <c r="R43" t="str">
        <f t="shared" si="9"/>
        <v xml:space="preserve"> Vertebrata</v>
      </c>
      <c r="S43" t="str">
        <f t="shared" si="10"/>
        <v xml:space="preserve"> Euteleostomi</v>
      </c>
      <c r="T43" t="str">
        <f t="shared" si="11"/>
        <v>Mammalia</v>
      </c>
      <c r="U43" t="str">
        <f t="shared" si="12"/>
        <v xml:space="preserve"> Eutheria</v>
      </c>
      <c r="V43" t="str">
        <f t="shared" si="13"/>
        <v xml:space="preserve"> Euarchontoglires</v>
      </c>
      <c r="W43" t="str">
        <f t="shared" si="14"/>
        <v xml:space="preserve"> Primates</v>
      </c>
      <c r="X43" t="str">
        <f t="shared" si="15"/>
        <v xml:space="preserve"> Haplorrhini</v>
      </c>
      <c r="Y43" t="str">
        <f t="shared" si="16"/>
        <v>Catarrhini</v>
      </c>
      <c r="Z43" t="str">
        <f t="shared" si="17"/>
        <v xml:space="preserve"> Cercopithecidae</v>
      </c>
      <c r="AA43" t="str">
        <f t="shared" si="18"/>
        <v xml:space="preserve"> Cercopithecinae</v>
      </c>
      <c r="AB43" t="str">
        <f t="shared" si="19"/>
        <v xml:space="preserve"> Chlorocebus.</v>
      </c>
      <c r="AC43">
        <f t="shared" si="20"/>
        <v>0</v>
      </c>
      <c r="AD43">
        <f t="shared" si="21"/>
        <v>0</v>
      </c>
      <c r="AE43">
        <f t="shared" si="22"/>
        <v>0</v>
      </c>
      <c r="AF43">
        <f t="shared" si="23"/>
        <v>0</v>
      </c>
    </row>
    <row r="44" spans="1:32" x14ac:dyDescent="0.25">
      <c r="A44" t="s">
        <v>82</v>
      </c>
      <c r="B44" t="s">
        <v>83</v>
      </c>
      <c r="C44">
        <v>193</v>
      </c>
      <c r="D44" t="s">
        <v>12</v>
      </c>
      <c r="E44">
        <v>72</v>
      </c>
      <c r="F44">
        <v>185</v>
      </c>
      <c r="G44">
        <v>438</v>
      </c>
      <c r="H44" t="s">
        <v>13</v>
      </c>
      <c r="I44">
        <f t="shared" si="0"/>
        <v>1</v>
      </c>
      <c r="J44">
        <f t="shared" si="1"/>
        <v>0</v>
      </c>
      <c r="K44">
        <f t="shared" si="2"/>
        <v>114</v>
      </c>
      <c r="L44" t="str">
        <f>VLOOKUP(A44,пр,3,FALSE)</f>
        <v xml:space="preserve"> Chlorocebus sabaeus (Green monkey) (Cercopithecus sabaeus).</v>
      </c>
      <c r="M44" t="str">
        <f>VLOOKUP(A44,пр,4,FALSE)</f>
        <v xml:space="preserve"> NCBI_TaxID=60711 {ECO:0000313|Ensembl:ENSCSAP00000015225, ECO:0000313|Proteomes:UP000029965};</v>
      </c>
      <c r="N44" t="str">
        <f t="shared" si="5"/>
        <v>Eukaryota</v>
      </c>
      <c r="O44" t="str">
        <f t="shared" si="6"/>
        <v xml:space="preserve"> Metazoa</v>
      </c>
      <c r="P44" t="str">
        <f t="shared" si="7"/>
        <v xml:space="preserve"> Chordata</v>
      </c>
      <c r="Q44" t="str">
        <f t="shared" si="8"/>
        <v xml:space="preserve"> Craniata</v>
      </c>
      <c r="R44" t="str">
        <f t="shared" si="9"/>
        <v xml:space="preserve"> Vertebrata</v>
      </c>
      <c r="S44" t="str">
        <f t="shared" si="10"/>
        <v xml:space="preserve"> Euteleostomi</v>
      </c>
      <c r="T44" t="str">
        <f t="shared" si="11"/>
        <v>Mammalia</v>
      </c>
      <c r="U44" t="str">
        <f t="shared" si="12"/>
        <v xml:space="preserve"> Eutheria</v>
      </c>
      <c r="V44" t="str">
        <f t="shared" si="13"/>
        <v xml:space="preserve"> Euarchontoglires</v>
      </c>
      <c r="W44" t="str">
        <f t="shared" si="14"/>
        <v xml:space="preserve"> Primates</v>
      </c>
      <c r="X44" t="str">
        <f t="shared" si="15"/>
        <v xml:space="preserve"> Haplorrhini</v>
      </c>
      <c r="Y44" t="str">
        <f t="shared" si="16"/>
        <v>Catarrhini</v>
      </c>
      <c r="Z44" t="str">
        <f t="shared" si="17"/>
        <v xml:space="preserve"> Cercopithecidae</v>
      </c>
      <c r="AA44" t="str">
        <f t="shared" si="18"/>
        <v xml:space="preserve"> Cercopithecinae</v>
      </c>
      <c r="AB44" t="str">
        <f t="shared" si="19"/>
        <v xml:space="preserve"> Chlorocebus.</v>
      </c>
      <c r="AC44">
        <f t="shared" si="20"/>
        <v>0</v>
      </c>
      <c r="AD44">
        <f t="shared" si="21"/>
        <v>0</v>
      </c>
      <c r="AE44">
        <f t="shared" si="22"/>
        <v>0</v>
      </c>
      <c r="AF44">
        <f t="shared" si="23"/>
        <v>0</v>
      </c>
    </row>
    <row r="45" spans="1:32" x14ac:dyDescent="0.25">
      <c r="A45" t="s">
        <v>84</v>
      </c>
      <c r="B45" t="s">
        <v>85</v>
      </c>
      <c r="C45">
        <v>268</v>
      </c>
      <c r="D45" t="s">
        <v>12</v>
      </c>
      <c r="E45">
        <v>156</v>
      </c>
      <c r="F45">
        <v>267</v>
      </c>
      <c r="G45">
        <v>438</v>
      </c>
      <c r="H45" t="s">
        <v>13</v>
      </c>
      <c r="I45">
        <f t="shared" si="0"/>
        <v>1</v>
      </c>
      <c r="J45">
        <f t="shared" si="1"/>
        <v>1</v>
      </c>
      <c r="K45">
        <f t="shared" si="2"/>
        <v>112</v>
      </c>
      <c r="L45" t="str">
        <f>VLOOKUP(A45,пр,3,FALSE)</f>
        <v xml:space="preserve"> Rattus norvegicus (Rat).</v>
      </c>
      <c r="M45" t="str">
        <f>VLOOKUP(A45,пр,4,FALSE)</f>
        <v xml:space="preserve"> NCBI_TaxID=10116 {ECO:0000313|Ensembl:ENSRNOP00000071252, ECO:0000313|Proteomes:UP000002494};</v>
      </c>
      <c r="N45" t="str">
        <f t="shared" si="5"/>
        <v>Eukaryota</v>
      </c>
      <c r="O45" t="str">
        <f t="shared" si="6"/>
        <v xml:space="preserve"> Metazoa</v>
      </c>
      <c r="P45" t="str">
        <f t="shared" si="7"/>
        <v xml:space="preserve"> Chordata</v>
      </c>
      <c r="Q45" t="str">
        <f t="shared" si="8"/>
        <v xml:space="preserve"> Craniata</v>
      </c>
      <c r="R45" t="str">
        <f t="shared" si="9"/>
        <v xml:space="preserve"> Vertebrata</v>
      </c>
      <c r="S45" t="str">
        <f t="shared" si="10"/>
        <v xml:space="preserve"> Euteleostomi</v>
      </c>
      <c r="T45" t="str">
        <f t="shared" si="11"/>
        <v>Mammalia</v>
      </c>
      <c r="U45" t="str">
        <f t="shared" si="12"/>
        <v xml:space="preserve"> Eutheria</v>
      </c>
      <c r="V45" t="str">
        <f t="shared" si="13"/>
        <v xml:space="preserve"> Euarchontoglires</v>
      </c>
      <c r="W45" t="str">
        <f t="shared" si="14"/>
        <v xml:space="preserve"> Glires</v>
      </c>
      <c r="X45" t="str">
        <f t="shared" si="15"/>
        <v xml:space="preserve"> Rodentia</v>
      </c>
      <c r="Y45" t="str">
        <f t="shared" si="16"/>
        <v xml:space="preserve"> Sciurognathi</v>
      </c>
      <c r="Z45" t="str">
        <f t="shared" si="17"/>
        <v>Muroidea</v>
      </c>
      <c r="AA45" t="str">
        <f t="shared" si="18"/>
        <v xml:space="preserve"> Muridae</v>
      </c>
      <c r="AB45" t="str">
        <f t="shared" si="19"/>
        <v xml:space="preserve"> Murinae</v>
      </c>
      <c r="AC45" t="str">
        <f t="shared" si="20"/>
        <v xml:space="preserve"> Rattus.</v>
      </c>
      <c r="AD45">
        <f t="shared" si="21"/>
        <v>0</v>
      </c>
      <c r="AE45">
        <f t="shared" si="22"/>
        <v>0</v>
      </c>
      <c r="AF45">
        <f t="shared" si="23"/>
        <v>0</v>
      </c>
    </row>
    <row r="46" spans="1:32" x14ac:dyDescent="0.25">
      <c r="A46" t="s">
        <v>84</v>
      </c>
      <c r="B46" t="s">
        <v>85</v>
      </c>
      <c r="C46">
        <v>268</v>
      </c>
      <c r="D46" t="s">
        <v>26</v>
      </c>
      <c r="E46">
        <v>1</v>
      </c>
      <c r="F46">
        <v>109</v>
      </c>
      <c r="G46">
        <v>101</v>
      </c>
      <c r="H46" t="s">
        <v>27</v>
      </c>
      <c r="I46">
        <f t="shared" si="0"/>
        <v>1</v>
      </c>
      <c r="J46">
        <f t="shared" si="1"/>
        <v>1</v>
      </c>
      <c r="K46">
        <f t="shared" si="2"/>
        <v>112</v>
      </c>
      <c r="L46" t="str">
        <f>VLOOKUP(A46,пр,3,FALSE)</f>
        <v xml:space="preserve"> Rattus norvegicus (Rat).</v>
      </c>
      <c r="M46" t="str">
        <f>VLOOKUP(A46,пр,4,FALSE)</f>
        <v xml:space="preserve"> NCBI_TaxID=10116 {ECO:0000313|Ensembl:ENSRNOP00000071252, ECO:0000313|Proteomes:UP000002494};</v>
      </c>
      <c r="N46" t="str">
        <f t="shared" si="5"/>
        <v>Eukaryota</v>
      </c>
      <c r="O46" t="str">
        <f t="shared" si="6"/>
        <v xml:space="preserve"> Metazoa</v>
      </c>
      <c r="P46" t="str">
        <f t="shared" si="7"/>
        <v xml:space="preserve"> Chordata</v>
      </c>
      <c r="Q46" t="str">
        <f t="shared" si="8"/>
        <v xml:space="preserve"> Craniata</v>
      </c>
      <c r="R46" t="str">
        <f t="shared" si="9"/>
        <v xml:space="preserve"> Vertebrata</v>
      </c>
      <c r="S46" t="str">
        <f t="shared" si="10"/>
        <v xml:space="preserve"> Euteleostomi</v>
      </c>
      <c r="T46" t="str">
        <f t="shared" si="11"/>
        <v>Mammalia</v>
      </c>
      <c r="U46" t="str">
        <f t="shared" si="12"/>
        <v xml:space="preserve"> Eutheria</v>
      </c>
      <c r="V46" t="str">
        <f t="shared" si="13"/>
        <v xml:space="preserve"> Euarchontoglires</v>
      </c>
      <c r="W46" t="str">
        <f t="shared" si="14"/>
        <v xml:space="preserve"> Glires</v>
      </c>
      <c r="X46" t="str">
        <f t="shared" si="15"/>
        <v xml:space="preserve"> Rodentia</v>
      </c>
      <c r="Y46" t="str">
        <f t="shared" si="16"/>
        <v xml:space="preserve"> Sciurognathi</v>
      </c>
      <c r="Z46" t="str">
        <f t="shared" si="17"/>
        <v>Muroidea</v>
      </c>
      <c r="AA46" t="str">
        <f t="shared" si="18"/>
        <v xml:space="preserve"> Muridae</v>
      </c>
      <c r="AB46" t="str">
        <f t="shared" si="19"/>
        <v xml:space="preserve"> Murinae</v>
      </c>
      <c r="AC46" t="str">
        <f t="shared" si="20"/>
        <v xml:space="preserve"> Rattus.</v>
      </c>
      <c r="AD46">
        <f t="shared" si="21"/>
        <v>0</v>
      </c>
      <c r="AE46">
        <f t="shared" si="22"/>
        <v>0</v>
      </c>
      <c r="AF46">
        <f t="shared" si="23"/>
        <v>0</v>
      </c>
    </row>
    <row r="47" spans="1:32" x14ac:dyDescent="0.25">
      <c r="A47" t="s">
        <v>86</v>
      </c>
      <c r="B47" t="s">
        <v>87</v>
      </c>
      <c r="C47">
        <v>207</v>
      </c>
      <c r="D47" t="s">
        <v>12</v>
      </c>
      <c r="E47">
        <v>94</v>
      </c>
      <c r="F47">
        <v>202</v>
      </c>
      <c r="G47">
        <v>438</v>
      </c>
      <c r="H47" t="s">
        <v>13</v>
      </c>
      <c r="I47">
        <f t="shared" si="0"/>
        <v>1</v>
      </c>
      <c r="J47">
        <f t="shared" si="1"/>
        <v>1</v>
      </c>
      <c r="K47">
        <f t="shared" si="2"/>
        <v>109</v>
      </c>
      <c r="L47" t="s">
        <v>1577</v>
      </c>
      <c r="M47" t="s">
        <v>1577</v>
      </c>
      <c r="N47" t="e">
        <f t="shared" si="5"/>
        <v>#N/A</v>
      </c>
      <c r="O47" t="e">
        <f t="shared" si="6"/>
        <v>#N/A</v>
      </c>
      <c r="P47" t="e">
        <f t="shared" si="7"/>
        <v>#N/A</v>
      </c>
      <c r="Q47" t="e">
        <f t="shared" si="8"/>
        <v>#N/A</v>
      </c>
      <c r="R47" t="e">
        <f t="shared" si="9"/>
        <v>#N/A</v>
      </c>
      <c r="S47" t="e">
        <f t="shared" si="10"/>
        <v>#N/A</v>
      </c>
      <c r="T47" t="e">
        <f t="shared" si="11"/>
        <v>#N/A</v>
      </c>
      <c r="U47" t="e">
        <f t="shared" si="12"/>
        <v>#N/A</v>
      </c>
      <c r="V47" t="e">
        <f t="shared" si="13"/>
        <v>#N/A</v>
      </c>
      <c r="W47" t="e">
        <f t="shared" si="14"/>
        <v>#N/A</v>
      </c>
      <c r="X47" t="e">
        <f t="shared" si="15"/>
        <v>#N/A</v>
      </c>
      <c r="Y47" t="e">
        <f t="shared" si="16"/>
        <v>#N/A</v>
      </c>
      <c r="Z47" t="e">
        <f t="shared" si="17"/>
        <v>#N/A</v>
      </c>
      <c r="AA47" t="e">
        <f t="shared" si="18"/>
        <v>#N/A</v>
      </c>
      <c r="AB47" t="e">
        <f t="shared" si="19"/>
        <v>#N/A</v>
      </c>
      <c r="AC47" t="e">
        <f t="shared" si="20"/>
        <v>#N/A</v>
      </c>
      <c r="AD47" t="e">
        <f t="shared" si="21"/>
        <v>#N/A</v>
      </c>
      <c r="AE47" t="e">
        <f t="shared" si="22"/>
        <v>#N/A</v>
      </c>
      <c r="AF47" t="e">
        <f t="shared" si="23"/>
        <v>#N/A</v>
      </c>
    </row>
    <row r="48" spans="1:32" x14ac:dyDescent="0.25">
      <c r="A48" t="s">
        <v>86</v>
      </c>
      <c r="B48" t="s">
        <v>87</v>
      </c>
      <c r="C48">
        <v>207</v>
      </c>
      <c r="D48" t="s">
        <v>26</v>
      </c>
      <c r="E48">
        <v>1</v>
      </c>
      <c r="F48">
        <v>104</v>
      </c>
      <c r="G48">
        <v>101</v>
      </c>
      <c r="H48" t="s">
        <v>27</v>
      </c>
      <c r="I48">
        <f t="shared" si="0"/>
        <v>1</v>
      </c>
      <c r="J48">
        <f t="shared" si="1"/>
        <v>1</v>
      </c>
      <c r="K48">
        <f t="shared" si="2"/>
        <v>109</v>
      </c>
      <c r="L48" t="s">
        <v>1577</v>
      </c>
      <c r="M48" t="s">
        <v>1577</v>
      </c>
      <c r="N48" t="e">
        <f t="shared" si="5"/>
        <v>#N/A</v>
      </c>
      <c r="O48" t="e">
        <f t="shared" si="6"/>
        <v>#N/A</v>
      </c>
      <c r="P48" t="e">
        <f t="shared" si="7"/>
        <v>#N/A</v>
      </c>
      <c r="Q48" t="e">
        <f t="shared" si="8"/>
        <v>#N/A</v>
      </c>
      <c r="R48" t="e">
        <f t="shared" si="9"/>
        <v>#N/A</v>
      </c>
      <c r="S48" t="e">
        <f t="shared" si="10"/>
        <v>#N/A</v>
      </c>
      <c r="T48" t="e">
        <f t="shared" si="11"/>
        <v>#N/A</v>
      </c>
      <c r="U48" t="e">
        <f t="shared" si="12"/>
        <v>#N/A</v>
      </c>
      <c r="V48" t="e">
        <f t="shared" si="13"/>
        <v>#N/A</v>
      </c>
      <c r="W48" t="e">
        <f t="shared" si="14"/>
        <v>#N/A</v>
      </c>
      <c r="X48" t="e">
        <f t="shared" si="15"/>
        <v>#N/A</v>
      </c>
      <c r="Y48" t="e">
        <f t="shared" si="16"/>
        <v>#N/A</v>
      </c>
      <c r="Z48" t="e">
        <f t="shared" si="17"/>
        <v>#N/A</v>
      </c>
      <c r="AA48" t="e">
        <f t="shared" si="18"/>
        <v>#N/A</v>
      </c>
      <c r="AB48" t="e">
        <f t="shared" si="19"/>
        <v>#N/A</v>
      </c>
      <c r="AC48" t="e">
        <f t="shared" si="20"/>
        <v>#N/A</v>
      </c>
      <c r="AD48" t="e">
        <f t="shared" si="21"/>
        <v>#N/A</v>
      </c>
      <c r="AE48" t="e">
        <f t="shared" si="22"/>
        <v>#N/A</v>
      </c>
      <c r="AF48" t="e">
        <f t="shared" si="23"/>
        <v>#N/A</v>
      </c>
    </row>
    <row r="49" spans="1:32" x14ac:dyDescent="0.25">
      <c r="A49" t="s">
        <v>88</v>
      </c>
      <c r="B49" t="s">
        <v>89</v>
      </c>
      <c r="C49">
        <v>267</v>
      </c>
      <c r="D49" t="s">
        <v>12</v>
      </c>
      <c r="E49">
        <v>140</v>
      </c>
      <c r="F49">
        <v>263</v>
      </c>
      <c r="G49">
        <v>438</v>
      </c>
      <c r="H49" t="s">
        <v>13</v>
      </c>
      <c r="I49">
        <f t="shared" si="0"/>
        <v>1</v>
      </c>
      <c r="J49">
        <f t="shared" si="1"/>
        <v>1</v>
      </c>
      <c r="K49">
        <f t="shared" si="2"/>
        <v>124</v>
      </c>
      <c r="L49" t="str">
        <f t="shared" ref="L49:L63" si="24">VLOOKUP(A49,пр,3,FALSE)</f>
        <v xml:space="preserve"> Meleagris gallopavo (Common turkey).</v>
      </c>
      <c r="M49" t="str">
        <f t="shared" ref="M49:M63" si="25">VLOOKUP(A49,пр,4,FALSE)</f>
        <v xml:space="preserve"> NCBI_TaxID=9103;</v>
      </c>
      <c r="N49" t="str">
        <f t="shared" si="5"/>
        <v>Eukaryota</v>
      </c>
      <c r="O49" t="str">
        <f t="shared" si="6"/>
        <v xml:space="preserve"> Metazoa</v>
      </c>
      <c r="P49" t="str">
        <f t="shared" si="7"/>
        <v xml:space="preserve"> Chordata</v>
      </c>
      <c r="Q49" t="str">
        <f t="shared" si="8"/>
        <v xml:space="preserve"> Craniata</v>
      </c>
      <c r="R49" t="str">
        <f t="shared" si="9"/>
        <v xml:space="preserve"> Vertebrata</v>
      </c>
      <c r="S49" t="str">
        <f t="shared" si="10"/>
        <v xml:space="preserve"> Euteleostomi</v>
      </c>
      <c r="T49" t="str">
        <f t="shared" si="11"/>
        <v>Archelosauria</v>
      </c>
      <c r="U49" t="str">
        <f t="shared" si="12"/>
        <v xml:space="preserve"> Archosauria</v>
      </c>
      <c r="V49" t="str">
        <f t="shared" si="13"/>
        <v xml:space="preserve"> Dinosauria</v>
      </c>
      <c r="W49" t="str">
        <f t="shared" si="14"/>
        <v xml:space="preserve"> Saurischia</v>
      </c>
      <c r="X49" t="str">
        <f t="shared" si="15"/>
        <v xml:space="preserve"> Theropoda</v>
      </c>
      <c r="Y49" t="str">
        <f t="shared" si="16"/>
        <v>Coelurosauria</v>
      </c>
      <c r="Z49" t="str">
        <f t="shared" si="17"/>
        <v xml:space="preserve"> Aves</v>
      </c>
      <c r="AA49" t="str">
        <f t="shared" si="18"/>
        <v xml:space="preserve"> Neognathae</v>
      </c>
      <c r="AB49" t="str">
        <f t="shared" si="19"/>
        <v xml:space="preserve"> Galloanserae</v>
      </c>
      <c r="AC49" t="str">
        <f t="shared" si="20"/>
        <v xml:space="preserve"> Galliformes</v>
      </c>
      <c r="AD49" t="str">
        <f t="shared" si="21"/>
        <v>Phasianidae</v>
      </c>
      <c r="AE49" t="str">
        <f t="shared" si="22"/>
        <v xml:space="preserve"> Meleagridinae</v>
      </c>
      <c r="AF49" t="str">
        <f t="shared" si="23"/>
        <v xml:space="preserve"> Meleagris.</v>
      </c>
    </row>
    <row r="50" spans="1:32" x14ac:dyDescent="0.25">
      <c r="A50" t="s">
        <v>88</v>
      </c>
      <c r="B50" t="s">
        <v>89</v>
      </c>
      <c r="C50">
        <v>267</v>
      </c>
      <c r="D50" t="s">
        <v>26</v>
      </c>
      <c r="E50">
        <v>1</v>
      </c>
      <c r="F50">
        <v>94</v>
      </c>
      <c r="G50">
        <v>101</v>
      </c>
      <c r="H50" t="s">
        <v>27</v>
      </c>
      <c r="I50">
        <f t="shared" si="0"/>
        <v>1</v>
      </c>
      <c r="J50">
        <f t="shared" si="1"/>
        <v>1</v>
      </c>
      <c r="K50">
        <f t="shared" si="2"/>
        <v>124</v>
      </c>
      <c r="L50" t="str">
        <f t="shared" si="24"/>
        <v xml:space="preserve"> Meleagris gallopavo (Common turkey).</v>
      </c>
      <c r="M50" t="str">
        <f t="shared" si="25"/>
        <v xml:space="preserve"> NCBI_TaxID=9103;</v>
      </c>
      <c r="N50" t="str">
        <f t="shared" si="5"/>
        <v>Eukaryota</v>
      </c>
      <c r="O50" t="str">
        <f t="shared" si="6"/>
        <v xml:space="preserve"> Metazoa</v>
      </c>
      <c r="P50" t="str">
        <f t="shared" si="7"/>
        <v xml:space="preserve"> Chordata</v>
      </c>
      <c r="Q50" t="str">
        <f t="shared" si="8"/>
        <v xml:space="preserve"> Craniata</v>
      </c>
      <c r="R50" t="str">
        <f t="shared" si="9"/>
        <v xml:space="preserve"> Vertebrata</v>
      </c>
      <c r="S50" t="str">
        <f t="shared" si="10"/>
        <v xml:space="preserve"> Euteleostomi</v>
      </c>
      <c r="T50" t="str">
        <f t="shared" si="11"/>
        <v>Archelosauria</v>
      </c>
      <c r="U50" t="str">
        <f t="shared" si="12"/>
        <v xml:space="preserve"> Archosauria</v>
      </c>
      <c r="V50" t="str">
        <f t="shared" si="13"/>
        <v xml:space="preserve"> Dinosauria</v>
      </c>
      <c r="W50" t="str">
        <f t="shared" si="14"/>
        <v xml:space="preserve"> Saurischia</v>
      </c>
      <c r="X50" t="str">
        <f t="shared" si="15"/>
        <v xml:space="preserve"> Theropoda</v>
      </c>
      <c r="Y50" t="str">
        <f t="shared" si="16"/>
        <v>Coelurosauria</v>
      </c>
      <c r="Z50" t="str">
        <f t="shared" si="17"/>
        <v xml:space="preserve"> Aves</v>
      </c>
      <c r="AA50" t="str">
        <f t="shared" si="18"/>
        <v xml:space="preserve"> Neognathae</v>
      </c>
      <c r="AB50" t="str">
        <f t="shared" si="19"/>
        <v xml:space="preserve"> Galloanserae</v>
      </c>
      <c r="AC50" t="str">
        <f t="shared" si="20"/>
        <v xml:space="preserve"> Galliformes</v>
      </c>
      <c r="AD50" t="str">
        <f t="shared" si="21"/>
        <v>Phasianidae</v>
      </c>
      <c r="AE50" t="str">
        <f t="shared" si="22"/>
        <v xml:space="preserve"> Meleagridinae</v>
      </c>
      <c r="AF50" t="str">
        <f t="shared" si="23"/>
        <v xml:space="preserve"> Meleagris.</v>
      </c>
    </row>
    <row r="51" spans="1:32" x14ac:dyDescent="0.25">
      <c r="A51" t="s">
        <v>90</v>
      </c>
      <c r="B51" t="s">
        <v>91</v>
      </c>
      <c r="C51">
        <v>268</v>
      </c>
      <c r="D51" t="s">
        <v>12</v>
      </c>
      <c r="E51">
        <v>146</v>
      </c>
      <c r="F51">
        <v>263</v>
      </c>
      <c r="G51">
        <v>438</v>
      </c>
      <c r="H51" t="s">
        <v>13</v>
      </c>
      <c r="I51">
        <f t="shared" si="0"/>
        <v>1</v>
      </c>
      <c r="J51">
        <f t="shared" si="1"/>
        <v>1</v>
      </c>
      <c r="K51">
        <f t="shared" si="2"/>
        <v>118</v>
      </c>
      <c r="L51" t="str">
        <f t="shared" si="24"/>
        <v xml:space="preserve"> Equus caballus (Horse).</v>
      </c>
      <c r="M51" t="str">
        <f t="shared" si="25"/>
        <v xml:space="preserve"> NCBI_TaxID=9796;</v>
      </c>
      <c r="N51" t="str">
        <f t="shared" si="5"/>
        <v>Eukaryota</v>
      </c>
      <c r="O51" t="str">
        <f t="shared" si="6"/>
        <v xml:space="preserve"> Metazoa</v>
      </c>
      <c r="P51" t="str">
        <f t="shared" si="7"/>
        <v xml:space="preserve"> Chordata</v>
      </c>
      <c r="Q51" t="str">
        <f t="shared" si="8"/>
        <v xml:space="preserve"> Craniata</v>
      </c>
      <c r="R51" t="str">
        <f t="shared" si="9"/>
        <v xml:space="preserve"> Vertebrata</v>
      </c>
      <c r="S51" t="str">
        <f t="shared" si="10"/>
        <v xml:space="preserve"> Euteleostomi</v>
      </c>
      <c r="T51" t="str">
        <f t="shared" si="11"/>
        <v>Mammalia</v>
      </c>
      <c r="U51" t="str">
        <f t="shared" si="12"/>
        <v xml:space="preserve"> Eutheria</v>
      </c>
      <c r="V51" t="str">
        <f t="shared" si="13"/>
        <v xml:space="preserve"> Laurasiatheria</v>
      </c>
      <c r="W51" t="str">
        <f t="shared" si="14"/>
        <v xml:space="preserve"> Perissodactyla</v>
      </c>
      <c r="X51" t="str">
        <f t="shared" si="15"/>
        <v xml:space="preserve"> Equidae</v>
      </c>
      <c r="Y51" t="str">
        <f t="shared" si="16"/>
        <v xml:space="preserve"> Equus.</v>
      </c>
      <c r="Z51">
        <f t="shared" si="17"/>
        <v>0</v>
      </c>
      <c r="AA51">
        <f t="shared" si="18"/>
        <v>0</v>
      </c>
      <c r="AB51">
        <f t="shared" si="19"/>
        <v>0</v>
      </c>
      <c r="AC51">
        <f t="shared" si="20"/>
        <v>0</v>
      </c>
      <c r="AD51">
        <f t="shared" si="21"/>
        <v>0</v>
      </c>
      <c r="AE51">
        <f t="shared" si="22"/>
        <v>0</v>
      </c>
      <c r="AF51">
        <f t="shared" si="23"/>
        <v>0</v>
      </c>
    </row>
    <row r="52" spans="1:32" x14ac:dyDescent="0.25">
      <c r="A52" t="s">
        <v>90</v>
      </c>
      <c r="B52" t="s">
        <v>91</v>
      </c>
      <c r="C52">
        <v>268</v>
      </c>
      <c r="D52" t="s">
        <v>26</v>
      </c>
      <c r="E52">
        <v>1</v>
      </c>
      <c r="F52">
        <v>103</v>
      </c>
      <c r="G52">
        <v>101</v>
      </c>
      <c r="H52" t="s">
        <v>27</v>
      </c>
      <c r="I52">
        <f t="shared" si="0"/>
        <v>1</v>
      </c>
      <c r="J52">
        <f t="shared" si="1"/>
        <v>1</v>
      </c>
      <c r="K52">
        <f t="shared" si="2"/>
        <v>118</v>
      </c>
      <c r="L52" t="str">
        <f t="shared" si="24"/>
        <v xml:space="preserve"> Equus caballus (Horse).</v>
      </c>
      <c r="M52" t="str">
        <f t="shared" si="25"/>
        <v xml:space="preserve"> NCBI_TaxID=9796;</v>
      </c>
      <c r="N52" t="str">
        <f t="shared" si="5"/>
        <v>Eukaryota</v>
      </c>
      <c r="O52" t="str">
        <f t="shared" si="6"/>
        <v xml:space="preserve"> Metazoa</v>
      </c>
      <c r="P52" t="str">
        <f t="shared" si="7"/>
        <v xml:space="preserve"> Chordata</v>
      </c>
      <c r="Q52" t="str">
        <f t="shared" si="8"/>
        <v xml:space="preserve"> Craniata</v>
      </c>
      <c r="R52" t="str">
        <f t="shared" si="9"/>
        <v xml:space="preserve"> Vertebrata</v>
      </c>
      <c r="S52" t="str">
        <f t="shared" si="10"/>
        <v xml:space="preserve"> Euteleostomi</v>
      </c>
      <c r="T52" t="str">
        <f t="shared" si="11"/>
        <v>Mammalia</v>
      </c>
      <c r="U52" t="str">
        <f t="shared" si="12"/>
        <v xml:space="preserve"> Eutheria</v>
      </c>
      <c r="V52" t="str">
        <f t="shared" si="13"/>
        <v xml:space="preserve"> Laurasiatheria</v>
      </c>
      <c r="W52" t="str">
        <f t="shared" si="14"/>
        <v xml:space="preserve"> Perissodactyla</v>
      </c>
      <c r="X52" t="str">
        <f t="shared" si="15"/>
        <v xml:space="preserve"> Equidae</v>
      </c>
      <c r="Y52" t="str">
        <f t="shared" si="16"/>
        <v xml:space="preserve"> Equus.</v>
      </c>
      <c r="Z52">
        <f t="shared" si="17"/>
        <v>0</v>
      </c>
      <c r="AA52">
        <f t="shared" si="18"/>
        <v>0</v>
      </c>
      <c r="AB52">
        <f t="shared" si="19"/>
        <v>0</v>
      </c>
      <c r="AC52">
        <f t="shared" si="20"/>
        <v>0</v>
      </c>
      <c r="AD52">
        <f t="shared" si="21"/>
        <v>0</v>
      </c>
      <c r="AE52">
        <f t="shared" si="22"/>
        <v>0</v>
      </c>
      <c r="AF52">
        <f t="shared" si="23"/>
        <v>0</v>
      </c>
    </row>
    <row r="53" spans="1:32" x14ac:dyDescent="0.25">
      <c r="A53" t="s">
        <v>92</v>
      </c>
      <c r="B53" t="s">
        <v>93</v>
      </c>
      <c r="C53">
        <v>269</v>
      </c>
      <c r="D53" t="s">
        <v>12</v>
      </c>
      <c r="E53">
        <v>147</v>
      </c>
      <c r="F53">
        <v>264</v>
      </c>
      <c r="G53">
        <v>438</v>
      </c>
      <c r="H53" t="s">
        <v>13</v>
      </c>
      <c r="I53">
        <f t="shared" si="0"/>
        <v>1</v>
      </c>
      <c r="J53">
        <f t="shared" si="1"/>
        <v>1</v>
      </c>
      <c r="K53">
        <f t="shared" si="2"/>
        <v>118</v>
      </c>
      <c r="L53" t="str">
        <f t="shared" si="24"/>
        <v xml:space="preserve"> Chlorocebus sabaeus (Green monkey) (Cercopithecus sabaeus).</v>
      </c>
      <c r="M53" t="str">
        <f t="shared" si="25"/>
        <v xml:space="preserve"> NCBI_TaxID=60711 {ECO:0000313|EMBL:ACI28917.1, ECO:0000313|Proteomes:UP000029965};</v>
      </c>
      <c r="N53" t="str">
        <f t="shared" si="5"/>
        <v>Eukaryota</v>
      </c>
      <c r="O53" t="str">
        <f t="shared" si="6"/>
        <v xml:space="preserve"> Metazoa</v>
      </c>
      <c r="P53" t="str">
        <f t="shared" si="7"/>
        <v xml:space="preserve"> Chordata</v>
      </c>
      <c r="Q53" t="str">
        <f t="shared" si="8"/>
        <v xml:space="preserve"> Craniata</v>
      </c>
      <c r="R53" t="str">
        <f t="shared" si="9"/>
        <v xml:space="preserve"> Vertebrata</v>
      </c>
      <c r="S53" t="str">
        <f t="shared" si="10"/>
        <v xml:space="preserve"> Euteleostomi</v>
      </c>
      <c r="T53" t="str">
        <f t="shared" si="11"/>
        <v>Mammalia</v>
      </c>
      <c r="U53" t="str">
        <f t="shared" si="12"/>
        <v xml:space="preserve"> Eutheria</v>
      </c>
      <c r="V53" t="str">
        <f t="shared" si="13"/>
        <v xml:space="preserve"> Euarchontoglires</v>
      </c>
      <c r="W53" t="str">
        <f t="shared" si="14"/>
        <v xml:space="preserve"> Primates</v>
      </c>
      <c r="X53" t="str">
        <f t="shared" si="15"/>
        <v xml:space="preserve"> Haplorrhini</v>
      </c>
      <c r="Y53" t="str">
        <f t="shared" si="16"/>
        <v>Catarrhini</v>
      </c>
      <c r="Z53" t="str">
        <f t="shared" si="17"/>
        <v xml:space="preserve"> Cercopithecidae</v>
      </c>
      <c r="AA53" t="str">
        <f t="shared" si="18"/>
        <v xml:space="preserve"> Cercopithecinae</v>
      </c>
      <c r="AB53" t="str">
        <f t="shared" si="19"/>
        <v xml:space="preserve"> Chlorocebus.</v>
      </c>
      <c r="AC53">
        <f t="shared" si="20"/>
        <v>0</v>
      </c>
      <c r="AD53">
        <f t="shared" si="21"/>
        <v>0</v>
      </c>
      <c r="AE53">
        <f t="shared" si="22"/>
        <v>0</v>
      </c>
      <c r="AF53">
        <f t="shared" si="23"/>
        <v>0</v>
      </c>
    </row>
    <row r="54" spans="1:32" x14ac:dyDescent="0.25">
      <c r="A54" t="s">
        <v>92</v>
      </c>
      <c r="B54" t="s">
        <v>93</v>
      </c>
      <c r="C54">
        <v>269</v>
      </c>
      <c r="D54" t="s">
        <v>26</v>
      </c>
      <c r="E54">
        <v>1</v>
      </c>
      <c r="F54">
        <v>103</v>
      </c>
      <c r="G54">
        <v>101</v>
      </c>
      <c r="H54" t="s">
        <v>27</v>
      </c>
      <c r="I54">
        <f t="shared" si="0"/>
        <v>1</v>
      </c>
      <c r="J54">
        <f t="shared" si="1"/>
        <v>1</v>
      </c>
      <c r="K54">
        <f t="shared" si="2"/>
        <v>118</v>
      </c>
      <c r="L54" t="str">
        <f t="shared" si="24"/>
        <v xml:space="preserve"> Chlorocebus sabaeus (Green monkey) (Cercopithecus sabaeus).</v>
      </c>
      <c r="M54" t="str">
        <f t="shared" si="25"/>
        <v xml:space="preserve"> NCBI_TaxID=60711 {ECO:0000313|EMBL:ACI28917.1, ECO:0000313|Proteomes:UP000029965};</v>
      </c>
      <c r="N54" t="str">
        <f t="shared" si="5"/>
        <v>Eukaryota</v>
      </c>
      <c r="O54" t="str">
        <f t="shared" si="6"/>
        <v xml:space="preserve"> Metazoa</v>
      </c>
      <c r="P54" t="str">
        <f t="shared" si="7"/>
        <v xml:space="preserve"> Chordata</v>
      </c>
      <c r="Q54" t="str">
        <f t="shared" si="8"/>
        <v xml:space="preserve"> Craniata</v>
      </c>
      <c r="R54" t="str">
        <f t="shared" si="9"/>
        <v xml:space="preserve"> Vertebrata</v>
      </c>
      <c r="S54" t="str">
        <f t="shared" si="10"/>
        <v xml:space="preserve"> Euteleostomi</v>
      </c>
      <c r="T54" t="str">
        <f t="shared" si="11"/>
        <v>Mammalia</v>
      </c>
      <c r="U54" t="str">
        <f t="shared" si="12"/>
        <v xml:space="preserve"> Eutheria</v>
      </c>
      <c r="V54" t="str">
        <f t="shared" si="13"/>
        <v xml:space="preserve"> Euarchontoglires</v>
      </c>
      <c r="W54" t="str">
        <f t="shared" si="14"/>
        <v xml:space="preserve"> Primates</v>
      </c>
      <c r="X54" t="str">
        <f t="shared" si="15"/>
        <v xml:space="preserve"> Haplorrhini</v>
      </c>
      <c r="Y54" t="str">
        <f t="shared" si="16"/>
        <v>Catarrhini</v>
      </c>
      <c r="Z54" t="str">
        <f t="shared" si="17"/>
        <v xml:space="preserve"> Cercopithecidae</v>
      </c>
      <c r="AA54" t="str">
        <f t="shared" si="18"/>
        <v xml:space="preserve"> Cercopithecinae</v>
      </c>
      <c r="AB54" t="str">
        <f t="shared" si="19"/>
        <v xml:space="preserve"> Chlorocebus.</v>
      </c>
      <c r="AC54">
        <f t="shared" si="20"/>
        <v>0</v>
      </c>
      <c r="AD54">
        <f t="shared" si="21"/>
        <v>0</v>
      </c>
      <c r="AE54">
        <f t="shared" si="22"/>
        <v>0</v>
      </c>
      <c r="AF54">
        <f t="shared" si="23"/>
        <v>0</v>
      </c>
    </row>
    <row r="55" spans="1:32" x14ac:dyDescent="0.25">
      <c r="A55" t="s">
        <v>94</v>
      </c>
      <c r="B55" t="s">
        <v>95</v>
      </c>
      <c r="C55">
        <v>117</v>
      </c>
      <c r="D55" t="s">
        <v>12</v>
      </c>
      <c r="E55">
        <v>38</v>
      </c>
      <c r="F55">
        <v>117</v>
      </c>
      <c r="G55">
        <v>438</v>
      </c>
      <c r="H55" t="s">
        <v>13</v>
      </c>
      <c r="I55">
        <f t="shared" si="0"/>
        <v>1</v>
      </c>
      <c r="J55">
        <f t="shared" si="1"/>
        <v>0</v>
      </c>
      <c r="K55">
        <f t="shared" si="2"/>
        <v>80</v>
      </c>
      <c r="L55" t="str">
        <f t="shared" si="24"/>
        <v xml:space="preserve"> Homo sapiens (Human).</v>
      </c>
      <c r="M55" t="str">
        <f t="shared" si="25"/>
        <v xml:space="preserve"> NCBI_TaxID=9606 {ECO:0000313|Ensembl:ENSP00000409262, ECO:0000313|Proteomes:UP000005640};</v>
      </c>
      <c r="N55" t="str">
        <f t="shared" si="5"/>
        <v>Eukaryota</v>
      </c>
      <c r="O55" t="str">
        <f t="shared" si="6"/>
        <v xml:space="preserve"> Metazoa</v>
      </c>
      <c r="P55" t="str">
        <f t="shared" si="7"/>
        <v xml:space="preserve"> Chordata</v>
      </c>
      <c r="Q55" t="str">
        <f t="shared" si="8"/>
        <v xml:space="preserve"> Craniata</v>
      </c>
      <c r="R55" t="str">
        <f t="shared" si="9"/>
        <v xml:space="preserve"> Vertebrata</v>
      </c>
      <c r="S55" t="str">
        <f t="shared" si="10"/>
        <v xml:space="preserve"> Euteleostomi</v>
      </c>
      <c r="T55" t="str">
        <f t="shared" si="11"/>
        <v>Mammalia</v>
      </c>
      <c r="U55" t="str">
        <f t="shared" si="12"/>
        <v xml:space="preserve"> Eutheria</v>
      </c>
      <c r="V55" t="str">
        <f t="shared" si="13"/>
        <v xml:space="preserve"> Euarchontoglires</v>
      </c>
      <c r="W55" t="str">
        <f t="shared" si="14"/>
        <v xml:space="preserve"> Primates</v>
      </c>
      <c r="X55" t="str">
        <f t="shared" si="15"/>
        <v xml:space="preserve"> Haplorrhini</v>
      </c>
      <c r="Y55" t="str">
        <f t="shared" si="16"/>
        <v>Catarrhini</v>
      </c>
      <c r="Z55" t="str">
        <f t="shared" si="17"/>
        <v xml:space="preserve"> Hominidae</v>
      </c>
      <c r="AA55" t="str">
        <f t="shared" si="18"/>
        <v xml:space="preserve"> Homo.</v>
      </c>
      <c r="AB55">
        <f t="shared" si="19"/>
        <v>0</v>
      </c>
      <c r="AC55">
        <f t="shared" si="20"/>
        <v>0</v>
      </c>
      <c r="AD55">
        <f t="shared" si="21"/>
        <v>0</v>
      </c>
      <c r="AE55">
        <f t="shared" si="22"/>
        <v>0</v>
      </c>
      <c r="AF55">
        <f t="shared" si="23"/>
        <v>0</v>
      </c>
    </row>
    <row r="56" spans="1:32" x14ac:dyDescent="0.25">
      <c r="A56" t="s">
        <v>96</v>
      </c>
      <c r="B56" t="s">
        <v>97</v>
      </c>
      <c r="C56">
        <v>156</v>
      </c>
      <c r="D56" t="s">
        <v>12</v>
      </c>
      <c r="E56">
        <v>37</v>
      </c>
      <c r="F56">
        <v>152</v>
      </c>
      <c r="G56">
        <v>438</v>
      </c>
      <c r="H56" t="s">
        <v>13</v>
      </c>
      <c r="I56">
        <f t="shared" si="0"/>
        <v>1</v>
      </c>
      <c r="J56">
        <f t="shared" si="1"/>
        <v>0</v>
      </c>
      <c r="K56">
        <f t="shared" si="2"/>
        <v>116</v>
      </c>
      <c r="L56" t="str">
        <f t="shared" si="24"/>
        <v xml:space="preserve"> Rattus norvegicus (Rat).</v>
      </c>
      <c r="M56" t="str">
        <f t="shared" si="25"/>
        <v xml:space="preserve"> NCBI_TaxID=10116 {ECO:0000313|Ensembl:ENSRNOP00000007593, ECO:0000313|Proteomes:UP000002494};</v>
      </c>
      <c r="N56" t="str">
        <f t="shared" si="5"/>
        <v>Eukaryota</v>
      </c>
      <c r="O56" t="str">
        <f t="shared" si="6"/>
        <v xml:space="preserve"> Metazoa</v>
      </c>
      <c r="P56" t="str">
        <f t="shared" si="7"/>
        <v xml:space="preserve"> Chordata</v>
      </c>
      <c r="Q56" t="str">
        <f t="shared" si="8"/>
        <v xml:space="preserve"> Craniata</v>
      </c>
      <c r="R56" t="str">
        <f t="shared" si="9"/>
        <v xml:space="preserve"> Vertebrata</v>
      </c>
      <c r="S56" t="str">
        <f t="shared" si="10"/>
        <v xml:space="preserve"> Euteleostomi</v>
      </c>
      <c r="T56" t="str">
        <f t="shared" si="11"/>
        <v>Mammalia</v>
      </c>
      <c r="U56" t="str">
        <f t="shared" si="12"/>
        <v xml:space="preserve"> Eutheria</v>
      </c>
      <c r="V56" t="str">
        <f t="shared" si="13"/>
        <v xml:space="preserve"> Euarchontoglires</v>
      </c>
      <c r="W56" t="str">
        <f t="shared" si="14"/>
        <v xml:space="preserve"> Glires</v>
      </c>
      <c r="X56" t="str">
        <f t="shared" si="15"/>
        <v xml:space="preserve"> Rodentia</v>
      </c>
      <c r="Y56" t="str">
        <f t="shared" si="16"/>
        <v xml:space="preserve"> Sciurognathi</v>
      </c>
      <c r="Z56" t="str">
        <f t="shared" si="17"/>
        <v>Muroidea</v>
      </c>
      <c r="AA56" t="str">
        <f t="shared" si="18"/>
        <v xml:space="preserve"> Muridae</v>
      </c>
      <c r="AB56" t="str">
        <f t="shared" si="19"/>
        <v xml:space="preserve"> Murinae</v>
      </c>
      <c r="AC56" t="str">
        <f t="shared" si="20"/>
        <v xml:space="preserve"> Rattus.</v>
      </c>
      <c r="AD56">
        <f t="shared" si="21"/>
        <v>0</v>
      </c>
      <c r="AE56">
        <f t="shared" si="22"/>
        <v>0</v>
      </c>
      <c r="AF56">
        <f t="shared" si="23"/>
        <v>0</v>
      </c>
    </row>
    <row r="57" spans="1:32" x14ac:dyDescent="0.25">
      <c r="A57" t="s">
        <v>98</v>
      </c>
      <c r="B57" t="s">
        <v>99</v>
      </c>
      <c r="C57">
        <v>160</v>
      </c>
      <c r="D57" t="s">
        <v>12</v>
      </c>
      <c r="E57">
        <v>40</v>
      </c>
      <c r="F57">
        <v>156</v>
      </c>
      <c r="G57">
        <v>438</v>
      </c>
      <c r="H57" t="s">
        <v>13</v>
      </c>
      <c r="I57">
        <f t="shared" si="0"/>
        <v>1</v>
      </c>
      <c r="J57">
        <f t="shared" si="1"/>
        <v>0</v>
      </c>
      <c r="K57">
        <f t="shared" si="2"/>
        <v>117</v>
      </c>
      <c r="L57" t="str">
        <f t="shared" si="24"/>
        <v xml:space="preserve"> Rattus norvegicus (Rat).</v>
      </c>
      <c r="M57" t="str">
        <f t="shared" si="25"/>
        <v xml:space="preserve"> NCBI_TaxID=10116 {ECO:0000313|Ensembl:ENSRNOP00000007540, ECO:0000313|Proteomes:UP000002494};</v>
      </c>
      <c r="N57" t="str">
        <f t="shared" si="5"/>
        <v>Eukaryota</v>
      </c>
      <c r="O57" t="str">
        <f t="shared" si="6"/>
        <v xml:space="preserve"> Metazoa</v>
      </c>
      <c r="P57" t="str">
        <f t="shared" si="7"/>
        <v xml:space="preserve"> Chordata</v>
      </c>
      <c r="Q57" t="str">
        <f t="shared" si="8"/>
        <v xml:space="preserve"> Craniata</v>
      </c>
      <c r="R57" t="str">
        <f t="shared" si="9"/>
        <v xml:space="preserve"> Vertebrata</v>
      </c>
      <c r="S57" t="str">
        <f t="shared" si="10"/>
        <v xml:space="preserve"> Euteleostomi</v>
      </c>
      <c r="T57" t="str">
        <f t="shared" si="11"/>
        <v>Mammalia</v>
      </c>
      <c r="U57" t="str">
        <f t="shared" si="12"/>
        <v xml:space="preserve"> Eutheria</v>
      </c>
      <c r="V57" t="str">
        <f t="shared" si="13"/>
        <v xml:space="preserve"> Euarchontoglires</v>
      </c>
      <c r="W57" t="str">
        <f t="shared" si="14"/>
        <v xml:space="preserve"> Glires</v>
      </c>
      <c r="X57" t="str">
        <f t="shared" si="15"/>
        <v xml:space="preserve"> Rodentia</v>
      </c>
      <c r="Y57" t="str">
        <f t="shared" si="16"/>
        <v xml:space="preserve"> Sciurognathi</v>
      </c>
      <c r="Z57" t="str">
        <f t="shared" si="17"/>
        <v>Muroidea</v>
      </c>
      <c r="AA57" t="str">
        <f t="shared" si="18"/>
        <v xml:space="preserve"> Muridae</v>
      </c>
      <c r="AB57" t="str">
        <f t="shared" si="19"/>
        <v xml:space="preserve"> Murinae</v>
      </c>
      <c r="AC57" t="str">
        <f t="shared" si="20"/>
        <v xml:space="preserve"> Rattus.</v>
      </c>
      <c r="AD57">
        <f t="shared" si="21"/>
        <v>0</v>
      </c>
      <c r="AE57">
        <f t="shared" si="22"/>
        <v>0</v>
      </c>
      <c r="AF57">
        <f t="shared" si="23"/>
        <v>0</v>
      </c>
    </row>
    <row r="58" spans="1:32" x14ac:dyDescent="0.25">
      <c r="A58" t="s">
        <v>100</v>
      </c>
      <c r="B58" t="s">
        <v>101</v>
      </c>
      <c r="C58">
        <v>179</v>
      </c>
      <c r="D58" t="s">
        <v>12</v>
      </c>
      <c r="E58">
        <v>58</v>
      </c>
      <c r="F58">
        <v>175</v>
      </c>
      <c r="G58">
        <v>438</v>
      </c>
      <c r="H58" t="s">
        <v>13</v>
      </c>
      <c r="I58">
        <f t="shared" si="0"/>
        <v>1</v>
      </c>
      <c r="J58">
        <f t="shared" si="1"/>
        <v>0</v>
      </c>
      <c r="K58">
        <f t="shared" si="2"/>
        <v>118</v>
      </c>
      <c r="L58" t="str">
        <f t="shared" si="24"/>
        <v xml:space="preserve"> Rattus norvegicus (Rat).</v>
      </c>
      <c r="M58" t="str">
        <f t="shared" si="25"/>
        <v xml:space="preserve"> NCBI_TaxID=10116 {ECO:0000313|Ensembl:ENSRNOP00000059138, ECO:0000313|Proteomes:UP000002494};</v>
      </c>
      <c r="N58" t="str">
        <f t="shared" si="5"/>
        <v>Eukaryota</v>
      </c>
      <c r="O58" t="str">
        <f t="shared" si="6"/>
        <v xml:space="preserve"> Metazoa</v>
      </c>
      <c r="P58" t="str">
        <f t="shared" si="7"/>
        <v xml:space="preserve"> Chordata</v>
      </c>
      <c r="Q58" t="str">
        <f t="shared" si="8"/>
        <v xml:space="preserve"> Craniata</v>
      </c>
      <c r="R58" t="str">
        <f t="shared" si="9"/>
        <v xml:space="preserve"> Vertebrata</v>
      </c>
      <c r="S58" t="str">
        <f t="shared" si="10"/>
        <v xml:space="preserve"> Euteleostomi</v>
      </c>
      <c r="T58" t="str">
        <f t="shared" si="11"/>
        <v>Mammalia</v>
      </c>
      <c r="U58" t="str">
        <f t="shared" si="12"/>
        <v xml:space="preserve"> Eutheria</v>
      </c>
      <c r="V58" t="str">
        <f t="shared" si="13"/>
        <v xml:space="preserve"> Euarchontoglires</v>
      </c>
      <c r="W58" t="str">
        <f t="shared" si="14"/>
        <v xml:space="preserve"> Glires</v>
      </c>
      <c r="X58" t="str">
        <f t="shared" si="15"/>
        <v xml:space="preserve"> Rodentia</v>
      </c>
      <c r="Y58" t="str">
        <f t="shared" si="16"/>
        <v xml:space="preserve"> Sciurognathi</v>
      </c>
      <c r="Z58" t="str">
        <f t="shared" si="17"/>
        <v>Muroidea</v>
      </c>
      <c r="AA58" t="str">
        <f t="shared" si="18"/>
        <v xml:space="preserve"> Muridae</v>
      </c>
      <c r="AB58" t="str">
        <f t="shared" si="19"/>
        <v xml:space="preserve"> Murinae</v>
      </c>
      <c r="AC58" t="str">
        <f t="shared" si="20"/>
        <v xml:space="preserve"> Rattus.</v>
      </c>
      <c r="AD58">
        <f t="shared" si="21"/>
        <v>0</v>
      </c>
      <c r="AE58">
        <f t="shared" si="22"/>
        <v>0</v>
      </c>
      <c r="AF58">
        <f t="shared" si="23"/>
        <v>0</v>
      </c>
    </row>
    <row r="59" spans="1:32" x14ac:dyDescent="0.25">
      <c r="A59" t="s">
        <v>102</v>
      </c>
      <c r="B59" t="s">
        <v>103</v>
      </c>
      <c r="C59">
        <v>152</v>
      </c>
      <c r="D59" t="s">
        <v>12</v>
      </c>
      <c r="E59">
        <v>33</v>
      </c>
      <c r="F59">
        <v>148</v>
      </c>
      <c r="G59">
        <v>438</v>
      </c>
      <c r="H59" t="s">
        <v>13</v>
      </c>
      <c r="I59">
        <f t="shared" si="0"/>
        <v>1</v>
      </c>
      <c r="J59">
        <f t="shared" si="1"/>
        <v>0</v>
      </c>
      <c r="K59">
        <f t="shared" si="2"/>
        <v>116</v>
      </c>
      <c r="L59" t="str">
        <f t="shared" si="24"/>
        <v xml:space="preserve"> Rattus norvegicus (Rat).</v>
      </c>
      <c r="M59" t="str">
        <f t="shared" si="25"/>
        <v xml:space="preserve"> NCBI_TaxID=10116 {ECO:0000313|Ensembl:ENSRNOP00000007675, ECO:0000313|Proteomes:UP000002494};</v>
      </c>
      <c r="N59" t="str">
        <f t="shared" si="5"/>
        <v>Eukaryota</v>
      </c>
      <c r="O59" t="str">
        <f t="shared" si="6"/>
        <v xml:space="preserve"> Metazoa</v>
      </c>
      <c r="P59" t="str">
        <f t="shared" si="7"/>
        <v xml:space="preserve"> Chordata</v>
      </c>
      <c r="Q59" t="str">
        <f t="shared" si="8"/>
        <v xml:space="preserve"> Craniata</v>
      </c>
      <c r="R59" t="str">
        <f t="shared" si="9"/>
        <v xml:space="preserve"> Vertebrata</v>
      </c>
      <c r="S59" t="str">
        <f t="shared" si="10"/>
        <v xml:space="preserve"> Euteleostomi</v>
      </c>
      <c r="T59" t="str">
        <f t="shared" si="11"/>
        <v>Mammalia</v>
      </c>
      <c r="U59" t="str">
        <f t="shared" si="12"/>
        <v xml:space="preserve"> Eutheria</v>
      </c>
      <c r="V59" t="str">
        <f t="shared" si="13"/>
        <v xml:space="preserve"> Euarchontoglires</v>
      </c>
      <c r="W59" t="str">
        <f t="shared" si="14"/>
        <v xml:space="preserve"> Glires</v>
      </c>
      <c r="X59" t="str">
        <f t="shared" si="15"/>
        <v xml:space="preserve"> Rodentia</v>
      </c>
      <c r="Y59" t="str">
        <f t="shared" si="16"/>
        <v xml:space="preserve"> Sciurognathi</v>
      </c>
      <c r="Z59" t="str">
        <f t="shared" si="17"/>
        <v>Muroidea</v>
      </c>
      <c r="AA59" t="str">
        <f t="shared" si="18"/>
        <v xml:space="preserve"> Muridae</v>
      </c>
      <c r="AB59" t="str">
        <f t="shared" si="19"/>
        <v xml:space="preserve"> Murinae</v>
      </c>
      <c r="AC59" t="str">
        <f t="shared" si="20"/>
        <v xml:space="preserve"> Rattus.</v>
      </c>
      <c r="AD59">
        <f t="shared" si="21"/>
        <v>0</v>
      </c>
      <c r="AE59">
        <f t="shared" si="22"/>
        <v>0</v>
      </c>
      <c r="AF59">
        <f t="shared" si="23"/>
        <v>0</v>
      </c>
    </row>
    <row r="60" spans="1:32" x14ac:dyDescent="0.25">
      <c r="A60" t="s">
        <v>104</v>
      </c>
      <c r="B60" t="s">
        <v>105</v>
      </c>
      <c r="C60">
        <v>193</v>
      </c>
      <c r="D60" t="s">
        <v>12</v>
      </c>
      <c r="E60">
        <v>72</v>
      </c>
      <c r="F60">
        <v>185</v>
      </c>
      <c r="G60">
        <v>438</v>
      </c>
      <c r="H60" t="s">
        <v>13</v>
      </c>
      <c r="I60">
        <f t="shared" si="0"/>
        <v>1</v>
      </c>
      <c r="J60">
        <f t="shared" si="1"/>
        <v>0</v>
      </c>
      <c r="K60">
        <f t="shared" si="2"/>
        <v>114</v>
      </c>
      <c r="L60" t="str">
        <f t="shared" si="24"/>
        <v xml:space="preserve"> Cavia porcellus (Guinea pig).</v>
      </c>
      <c r="M60" t="str">
        <f t="shared" si="25"/>
        <v xml:space="preserve"> NCBI_TaxID=10141;</v>
      </c>
      <c r="N60" t="str">
        <f t="shared" si="5"/>
        <v>Eukaryota</v>
      </c>
      <c r="O60" t="str">
        <f t="shared" si="6"/>
        <v xml:space="preserve"> Metazoa</v>
      </c>
      <c r="P60" t="str">
        <f t="shared" si="7"/>
        <v xml:space="preserve"> Chordata</v>
      </c>
      <c r="Q60" t="str">
        <f t="shared" si="8"/>
        <v xml:space="preserve"> Craniata</v>
      </c>
      <c r="R60" t="str">
        <f t="shared" si="9"/>
        <v xml:space="preserve"> Vertebrata</v>
      </c>
      <c r="S60" t="str">
        <f t="shared" si="10"/>
        <v xml:space="preserve"> Euteleostomi</v>
      </c>
      <c r="T60" t="str">
        <f t="shared" si="11"/>
        <v>Mammalia</v>
      </c>
      <c r="U60" t="str">
        <f t="shared" si="12"/>
        <v xml:space="preserve"> Eutheria</v>
      </c>
      <c r="V60" t="str">
        <f t="shared" si="13"/>
        <v xml:space="preserve"> Euarchontoglires</v>
      </c>
      <c r="W60" t="str">
        <f t="shared" si="14"/>
        <v xml:space="preserve"> Glires</v>
      </c>
      <c r="X60" t="str">
        <f t="shared" si="15"/>
        <v xml:space="preserve"> Rodentia</v>
      </c>
      <c r="Y60" t="str">
        <f t="shared" si="16"/>
        <v>Hystricognathi</v>
      </c>
      <c r="Z60" t="str">
        <f t="shared" si="17"/>
        <v xml:space="preserve"> Caviidae</v>
      </c>
      <c r="AA60" t="str">
        <f t="shared" si="18"/>
        <v xml:space="preserve"> Cavia.</v>
      </c>
      <c r="AB60">
        <f t="shared" si="19"/>
        <v>0</v>
      </c>
      <c r="AC60">
        <f t="shared" si="20"/>
        <v>0</v>
      </c>
      <c r="AD60">
        <f t="shared" si="21"/>
        <v>0</v>
      </c>
      <c r="AE60">
        <f t="shared" si="22"/>
        <v>0</v>
      </c>
      <c r="AF60">
        <f t="shared" si="23"/>
        <v>0</v>
      </c>
    </row>
    <row r="61" spans="1:32" x14ac:dyDescent="0.25">
      <c r="A61" t="s">
        <v>106</v>
      </c>
      <c r="B61" t="s">
        <v>107</v>
      </c>
      <c r="C61">
        <v>152</v>
      </c>
      <c r="D61" t="s">
        <v>12</v>
      </c>
      <c r="E61">
        <v>32</v>
      </c>
      <c r="F61">
        <v>148</v>
      </c>
      <c r="G61">
        <v>438</v>
      </c>
      <c r="H61" t="s">
        <v>13</v>
      </c>
      <c r="I61">
        <f t="shared" si="0"/>
        <v>1</v>
      </c>
      <c r="J61">
        <f t="shared" si="1"/>
        <v>0</v>
      </c>
      <c r="K61">
        <f t="shared" si="2"/>
        <v>117</v>
      </c>
      <c r="L61" t="str">
        <f t="shared" si="24"/>
        <v xml:space="preserve"> Bos taurus (Bovine).</v>
      </c>
      <c r="M61" t="str">
        <f t="shared" si="25"/>
        <v xml:space="preserve"> NCBI_TaxID=9913 {ECO:0000313|Ensembl:ENSBTAP00000023975, ECO:0000313|Proteomes:UP000009136};</v>
      </c>
      <c r="N61" t="str">
        <f t="shared" si="5"/>
        <v>Eukaryota</v>
      </c>
      <c r="O61" t="str">
        <f t="shared" si="6"/>
        <v xml:space="preserve"> Metazoa</v>
      </c>
      <c r="P61" t="str">
        <f t="shared" si="7"/>
        <v xml:space="preserve"> Chordata</v>
      </c>
      <c r="Q61" t="str">
        <f t="shared" si="8"/>
        <v xml:space="preserve"> Craniata</v>
      </c>
      <c r="R61" t="str">
        <f t="shared" si="9"/>
        <v xml:space="preserve"> Vertebrata</v>
      </c>
      <c r="S61" t="str">
        <f t="shared" si="10"/>
        <v xml:space="preserve"> Euteleostomi</v>
      </c>
      <c r="T61" t="str">
        <f t="shared" si="11"/>
        <v>Mammalia</v>
      </c>
      <c r="U61" t="str">
        <f t="shared" si="12"/>
        <v xml:space="preserve"> Eutheria</v>
      </c>
      <c r="V61" t="str">
        <f t="shared" si="13"/>
        <v xml:space="preserve"> Laurasiatheria</v>
      </c>
      <c r="W61" t="str">
        <f t="shared" si="14"/>
        <v xml:space="preserve"> Cetartiodactyla</v>
      </c>
      <c r="X61" t="str">
        <f t="shared" si="15"/>
        <v xml:space="preserve"> Ruminantia</v>
      </c>
      <c r="Y61" t="str">
        <f t="shared" si="16"/>
        <v>Pecora</v>
      </c>
      <c r="Z61" t="str">
        <f t="shared" si="17"/>
        <v xml:space="preserve"> Bovidae</v>
      </c>
      <c r="AA61" t="str">
        <f t="shared" si="18"/>
        <v xml:space="preserve"> Bovinae</v>
      </c>
      <c r="AB61" t="str">
        <f t="shared" si="19"/>
        <v xml:space="preserve"> Bos.</v>
      </c>
      <c r="AC61">
        <f t="shared" si="20"/>
        <v>0</v>
      </c>
      <c r="AD61">
        <f t="shared" si="21"/>
        <v>0</v>
      </c>
      <c r="AE61">
        <f t="shared" si="22"/>
        <v>0</v>
      </c>
      <c r="AF61">
        <f t="shared" si="23"/>
        <v>0</v>
      </c>
    </row>
    <row r="62" spans="1:32" x14ac:dyDescent="0.25">
      <c r="A62" t="s">
        <v>108</v>
      </c>
      <c r="B62" t="s">
        <v>109</v>
      </c>
      <c r="C62">
        <v>205</v>
      </c>
      <c r="D62" t="s">
        <v>12</v>
      </c>
      <c r="E62">
        <v>87</v>
      </c>
      <c r="F62">
        <v>202</v>
      </c>
      <c r="G62">
        <v>438</v>
      </c>
      <c r="H62" t="s">
        <v>13</v>
      </c>
      <c r="I62">
        <f t="shared" si="0"/>
        <v>1</v>
      </c>
      <c r="J62">
        <f t="shared" si="1"/>
        <v>0</v>
      </c>
      <c r="K62">
        <f t="shared" si="2"/>
        <v>116</v>
      </c>
      <c r="L62" t="str">
        <f t="shared" si="24"/>
        <v xml:space="preserve"> Bos taurus (Bovine).</v>
      </c>
      <c r="M62" t="str">
        <f t="shared" si="25"/>
        <v xml:space="preserve"> NCBI_TaxID=9913 {ECO:0000313|Ensembl:ENSBTAP00000029311, ECO:0000313|Proteomes:UP000009136};</v>
      </c>
      <c r="N62" t="str">
        <f t="shared" si="5"/>
        <v>Eukaryota</v>
      </c>
      <c r="O62" t="str">
        <f t="shared" si="6"/>
        <v xml:space="preserve"> Metazoa</v>
      </c>
      <c r="P62" t="str">
        <f t="shared" si="7"/>
        <v xml:space="preserve"> Chordata</v>
      </c>
      <c r="Q62" t="str">
        <f t="shared" si="8"/>
        <v xml:space="preserve"> Craniata</v>
      </c>
      <c r="R62" t="str">
        <f t="shared" si="9"/>
        <v xml:space="preserve"> Vertebrata</v>
      </c>
      <c r="S62" t="str">
        <f t="shared" si="10"/>
        <v xml:space="preserve"> Euteleostomi</v>
      </c>
      <c r="T62" t="str">
        <f t="shared" si="11"/>
        <v>Mammalia</v>
      </c>
      <c r="U62" t="str">
        <f t="shared" si="12"/>
        <v xml:space="preserve"> Eutheria</v>
      </c>
      <c r="V62" t="str">
        <f t="shared" si="13"/>
        <v xml:space="preserve"> Laurasiatheria</v>
      </c>
      <c r="W62" t="str">
        <f t="shared" si="14"/>
        <v xml:space="preserve"> Cetartiodactyla</v>
      </c>
      <c r="X62" t="str">
        <f t="shared" si="15"/>
        <v xml:space="preserve"> Ruminantia</v>
      </c>
      <c r="Y62" t="str">
        <f t="shared" si="16"/>
        <v>Pecora</v>
      </c>
      <c r="Z62" t="str">
        <f t="shared" si="17"/>
        <v xml:space="preserve"> Bovidae</v>
      </c>
      <c r="AA62" t="str">
        <f t="shared" si="18"/>
        <v xml:space="preserve"> Bovinae</v>
      </c>
      <c r="AB62" t="str">
        <f t="shared" si="19"/>
        <v xml:space="preserve"> Bos.</v>
      </c>
      <c r="AC62">
        <f t="shared" si="20"/>
        <v>0</v>
      </c>
      <c r="AD62">
        <f t="shared" si="21"/>
        <v>0</v>
      </c>
      <c r="AE62">
        <f t="shared" si="22"/>
        <v>0</v>
      </c>
      <c r="AF62">
        <f t="shared" si="23"/>
        <v>0</v>
      </c>
    </row>
    <row r="63" spans="1:32" x14ac:dyDescent="0.25">
      <c r="A63" t="s">
        <v>110</v>
      </c>
      <c r="B63" t="s">
        <v>111</v>
      </c>
      <c r="C63">
        <v>159</v>
      </c>
      <c r="D63" t="s">
        <v>12</v>
      </c>
      <c r="E63">
        <v>37</v>
      </c>
      <c r="F63">
        <v>154</v>
      </c>
      <c r="G63">
        <v>438</v>
      </c>
      <c r="H63" t="s">
        <v>13</v>
      </c>
      <c r="I63">
        <f t="shared" si="0"/>
        <v>1</v>
      </c>
      <c r="J63">
        <f t="shared" si="1"/>
        <v>0</v>
      </c>
      <c r="K63">
        <f t="shared" si="2"/>
        <v>118</v>
      </c>
      <c r="L63" t="str">
        <f t="shared" si="24"/>
        <v xml:space="preserve"> Bos taurus (Bovine).</v>
      </c>
      <c r="M63" t="str">
        <f t="shared" si="25"/>
        <v xml:space="preserve"> NCBI_TaxID=9913 {ECO:0000313|Ensembl:ENSBTAP00000002694, ECO:0000313|Proteomes:UP000009136};</v>
      </c>
      <c r="N63" t="str">
        <f t="shared" si="5"/>
        <v>Eukaryota</v>
      </c>
      <c r="O63" t="str">
        <f t="shared" si="6"/>
        <v xml:space="preserve"> Metazoa</v>
      </c>
      <c r="P63" t="str">
        <f t="shared" si="7"/>
        <v xml:space="preserve"> Chordata</v>
      </c>
      <c r="Q63" t="str">
        <f t="shared" si="8"/>
        <v xml:space="preserve"> Craniata</v>
      </c>
      <c r="R63" t="str">
        <f t="shared" si="9"/>
        <v xml:space="preserve"> Vertebrata</v>
      </c>
      <c r="S63" t="str">
        <f t="shared" si="10"/>
        <v xml:space="preserve"> Euteleostomi</v>
      </c>
      <c r="T63" t="str">
        <f t="shared" si="11"/>
        <v>Mammalia</v>
      </c>
      <c r="U63" t="str">
        <f t="shared" si="12"/>
        <v xml:space="preserve"> Eutheria</v>
      </c>
      <c r="V63" t="str">
        <f t="shared" si="13"/>
        <v xml:space="preserve"> Laurasiatheria</v>
      </c>
      <c r="W63" t="str">
        <f t="shared" si="14"/>
        <v xml:space="preserve"> Cetartiodactyla</v>
      </c>
      <c r="X63" t="str">
        <f t="shared" si="15"/>
        <v xml:space="preserve"> Ruminantia</v>
      </c>
      <c r="Y63" t="str">
        <f t="shared" si="16"/>
        <v>Pecora</v>
      </c>
      <c r="Z63" t="str">
        <f t="shared" si="17"/>
        <v xml:space="preserve"> Bovidae</v>
      </c>
      <c r="AA63" t="str">
        <f t="shared" si="18"/>
        <v xml:space="preserve"> Bovinae</v>
      </c>
      <c r="AB63" t="str">
        <f t="shared" si="19"/>
        <v xml:space="preserve"> Bos.</v>
      </c>
      <c r="AC63">
        <f t="shared" si="20"/>
        <v>0</v>
      </c>
      <c r="AD63">
        <f t="shared" si="21"/>
        <v>0</v>
      </c>
      <c r="AE63">
        <f t="shared" si="22"/>
        <v>0</v>
      </c>
      <c r="AF63">
        <f t="shared" si="23"/>
        <v>0</v>
      </c>
    </row>
    <row r="64" spans="1:32" x14ac:dyDescent="0.25">
      <c r="A64" t="s">
        <v>112</v>
      </c>
      <c r="B64" t="s">
        <v>113</v>
      </c>
      <c r="C64">
        <v>149</v>
      </c>
      <c r="D64" t="s">
        <v>12</v>
      </c>
      <c r="E64">
        <v>35</v>
      </c>
      <c r="F64">
        <v>145</v>
      </c>
      <c r="G64">
        <v>438</v>
      </c>
      <c r="H64" t="s">
        <v>13</v>
      </c>
      <c r="I64">
        <f t="shared" si="0"/>
        <v>1</v>
      </c>
      <c r="J64">
        <f t="shared" si="1"/>
        <v>0</v>
      </c>
      <c r="K64">
        <f t="shared" si="2"/>
        <v>111</v>
      </c>
      <c r="L64" t="s">
        <v>1577</v>
      </c>
      <c r="M64" t="s">
        <v>1577</v>
      </c>
      <c r="N64" t="e">
        <f t="shared" si="5"/>
        <v>#N/A</v>
      </c>
      <c r="O64" t="e">
        <f t="shared" si="6"/>
        <v>#N/A</v>
      </c>
      <c r="P64" t="e">
        <f t="shared" si="7"/>
        <v>#N/A</v>
      </c>
      <c r="Q64" t="e">
        <f t="shared" si="8"/>
        <v>#N/A</v>
      </c>
      <c r="R64" t="e">
        <f t="shared" si="9"/>
        <v>#N/A</v>
      </c>
      <c r="S64" t="e">
        <f t="shared" si="10"/>
        <v>#N/A</v>
      </c>
      <c r="T64" t="e">
        <f t="shared" si="11"/>
        <v>#N/A</v>
      </c>
      <c r="U64" t="e">
        <f t="shared" si="12"/>
        <v>#N/A</v>
      </c>
      <c r="V64" t="e">
        <f t="shared" si="13"/>
        <v>#N/A</v>
      </c>
      <c r="W64" t="e">
        <f t="shared" si="14"/>
        <v>#N/A</v>
      </c>
      <c r="X64" t="e">
        <f t="shared" si="15"/>
        <v>#N/A</v>
      </c>
      <c r="Y64" t="e">
        <f t="shared" si="16"/>
        <v>#N/A</v>
      </c>
      <c r="Z64" t="e">
        <f t="shared" si="17"/>
        <v>#N/A</v>
      </c>
      <c r="AA64" t="e">
        <f t="shared" si="18"/>
        <v>#N/A</v>
      </c>
      <c r="AB64" t="e">
        <f t="shared" si="19"/>
        <v>#N/A</v>
      </c>
      <c r="AC64" t="e">
        <f t="shared" si="20"/>
        <v>#N/A</v>
      </c>
      <c r="AD64" t="e">
        <f t="shared" si="21"/>
        <v>#N/A</v>
      </c>
      <c r="AE64" t="e">
        <f t="shared" si="22"/>
        <v>#N/A</v>
      </c>
      <c r="AF64" t="e">
        <f t="shared" si="23"/>
        <v>#N/A</v>
      </c>
    </row>
    <row r="65" spans="1:32" x14ac:dyDescent="0.25">
      <c r="A65" t="s">
        <v>114</v>
      </c>
      <c r="B65" t="s">
        <v>115</v>
      </c>
      <c r="C65">
        <v>214</v>
      </c>
      <c r="D65" t="s">
        <v>12</v>
      </c>
      <c r="E65">
        <v>84</v>
      </c>
      <c r="F65">
        <v>202</v>
      </c>
      <c r="G65">
        <v>438</v>
      </c>
      <c r="H65" t="s">
        <v>13</v>
      </c>
      <c r="I65">
        <f t="shared" si="0"/>
        <v>1</v>
      </c>
      <c r="J65">
        <f t="shared" si="1"/>
        <v>0</v>
      </c>
      <c r="K65">
        <f t="shared" si="2"/>
        <v>119</v>
      </c>
      <c r="L65" t="s">
        <v>1577</v>
      </c>
      <c r="M65" t="s">
        <v>1577</v>
      </c>
      <c r="N65" t="e">
        <f t="shared" si="5"/>
        <v>#N/A</v>
      </c>
      <c r="O65" t="e">
        <f t="shared" si="6"/>
        <v>#N/A</v>
      </c>
      <c r="P65" t="e">
        <f t="shared" si="7"/>
        <v>#N/A</v>
      </c>
      <c r="Q65" t="e">
        <f t="shared" si="8"/>
        <v>#N/A</v>
      </c>
      <c r="R65" t="e">
        <f t="shared" si="9"/>
        <v>#N/A</v>
      </c>
      <c r="S65" t="e">
        <f t="shared" si="10"/>
        <v>#N/A</v>
      </c>
      <c r="T65" t="e">
        <f t="shared" si="11"/>
        <v>#N/A</v>
      </c>
      <c r="U65" t="e">
        <f t="shared" si="12"/>
        <v>#N/A</v>
      </c>
      <c r="V65" t="e">
        <f t="shared" si="13"/>
        <v>#N/A</v>
      </c>
      <c r="W65" t="e">
        <f t="shared" si="14"/>
        <v>#N/A</v>
      </c>
      <c r="X65" t="e">
        <f t="shared" si="15"/>
        <v>#N/A</v>
      </c>
      <c r="Y65" t="e">
        <f t="shared" si="16"/>
        <v>#N/A</v>
      </c>
      <c r="Z65" t="e">
        <f t="shared" si="17"/>
        <v>#N/A</v>
      </c>
      <c r="AA65" t="e">
        <f t="shared" si="18"/>
        <v>#N/A</v>
      </c>
      <c r="AB65" t="e">
        <f t="shared" si="19"/>
        <v>#N/A</v>
      </c>
      <c r="AC65" t="e">
        <f t="shared" si="20"/>
        <v>#N/A</v>
      </c>
      <c r="AD65" t="e">
        <f t="shared" si="21"/>
        <v>#N/A</v>
      </c>
      <c r="AE65" t="e">
        <f t="shared" si="22"/>
        <v>#N/A</v>
      </c>
      <c r="AF65" t="e">
        <f t="shared" si="23"/>
        <v>#N/A</v>
      </c>
    </row>
    <row r="66" spans="1:32" x14ac:dyDescent="0.25">
      <c r="A66" t="s">
        <v>116</v>
      </c>
      <c r="B66" t="s">
        <v>117</v>
      </c>
      <c r="C66">
        <v>356</v>
      </c>
      <c r="D66" t="s">
        <v>12</v>
      </c>
      <c r="E66">
        <v>223</v>
      </c>
      <c r="F66">
        <v>346</v>
      </c>
      <c r="G66">
        <v>438</v>
      </c>
      <c r="H66" t="s">
        <v>13</v>
      </c>
      <c r="I66">
        <f t="shared" ref="I66:I129" si="26">VLOOKUP(B66,Len,2,FALSE)</f>
        <v>1</v>
      </c>
      <c r="J66">
        <f t="shared" ref="J66:J129" si="27">VLOOKUP(B66,Len,3,FALSE)</f>
        <v>0</v>
      </c>
      <c r="K66">
        <f t="shared" ref="K66:K129" si="28">VLOOKUP(B66,ас,2,FALSE)</f>
        <v>124</v>
      </c>
      <c r="L66" t="str">
        <f>VLOOKUP(A66,пр,3,FALSE)</f>
        <v xml:space="preserve"> Danio rerio (Zebrafish) (Brachydanio rerio).</v>
      </c>
      <c r="M66" t="str">
        <f>VLOOKUP(A66,пр,4,FALSE)</f>
        <v xml:space="preserve"> NCBI_TaxID=7955 {ECO:0000313|Ensembl:ENSDARP00000105999, ECO:0000313|Proteomes:UP000000437};</v>
      </c>
      <c r="N66" t="str">
        <f t="shared" ref="N66:N129" si="29">VLOOKUP(A66,пр,5,FALSE)</f>
        <v>Eukaryota</v>
      </c>
      <c r="O66" t="str">
        <f t="shared" ref="O66:O129" si="30">VLOOKUP(A66,пр,6,FALSE)</f>
        <v xml:space="preserve"> Metazoa</v>
      </c>
      <c r="P66" t="str">
        <f t="shared" ref="P66:P129" si="31">VLOOKUP(A66,пр,7,FALSE)</f>
        <v xml:space="preserve"> Chordata</v>
      </c>
      <c r="Q66" t="str">
        <f t="shared" ref="Q66:Q129" si="32">VLOOKUP(A66,пр,8,FALSE)</f>
        <v xml:space="preserve"> Craniata</v>
      </c>
      <c r="R66" t="str">
        <f t="shared" ref="R66:R129" si="33">VLOOKUP(A66,пр,9,FALSE)</f>
        <v xml:space="preserve"> Vertebrata</v>
      </c>
      <c r="S66" t="str">
        <f t="shared" ref="S66:S129" si="34">VLOOKUP(A66,пр,10,FALSE)</f>
        <v xml:space="preserve"> Euteleostomi</v>
      </c>
      <c r="T66" t="str">
        <f t="shared" ref="T66:T129" si="35">VLOOKUP(A66,пр,11,FALSE)</f>
        <v>Actinopterygii</v>
      </c>
      <c r="U66" t="str">
        <f t="shared" ref="U66:U129" si="36">VLOOKUP(A66,пр,12,FALSE)</f>
        <v xml:space="preserve"> Neopterygii</v>
      </c>
      <c r="V66" t="str">
        <f t="shared" ref="V66:V129" si="37">VLOOKUP(A66,пр,13,FALSE)</f>
        <v xml:space="preserve"> Teleostei</v>
      </c>
      <c r="W66" t="str">
        <f t="shared" ref="W66:W129" si="38">VLOOKUP(A66,пр,14,FALSE)</f>
        <v xml:space="preserve"> Ostariophysi</v>
      </c>
      <c r="X66" t="str">
        <f t="shared" ref="X66:X129" si="39">VLOOKUP(A66,пр,15,FALSE)</f>
        <v xml:space="preserve"> Cypriniformes</v>
      </c>
      <c r="Y66" t="str">
        <f t="shared" ref="Y66:Y129" si="40">VLOOKUP(A66,пр,16,FALSE)</f>
        <v>Cyprinidae</v>
      </c>
      <c r="Z66" t="str">
        <f t="shared" ref="Z66:Z129" si="41">VLOOKUP(A66,пр,17,FALSE)</f>
        <v xml:space="preserve"> Danio.</v>
      </c>
      <c r="AA66">
        <f t="shared" ref="AA66:AA129" si="42">VLOOKUP(A66,пр,18,FALSE)</f>
        <v>0</v>
      </c>
      <c r="AB66">
        <f t="shared" ref="AB66:AB129" si="43">VLOOKUP(A66,пр,19,FALSE)</f>
        <v>0</v>
      </c>
      <c r="AC66">
        <f t="shared" ref="AC66:AC129" si="44">VLOOKUP(A66,пр,20,FALSE)</f>
        <v>0</v>
      </c>
      <c r="AD66">
        <f t="shared" ref="AD66:AD129" si="45">VLOOKUP(A66,пр,21,FALSE)</f>
        <v>0</v>
      </c>
      <c r="AE66">
        <f t="shared" ref="AE66:AE129" si="46">VLOOKUP(A66,пр,22,FALSE)</f>
        <v>0</v>
      </c>
      <c r="AF66">
        <f t="shared" ref="AF66:AF129" si="47">VLOOKUP(A66,пр,23,FALSE)</f>
        <v>0</v>
      </c>
    </row>
    <row r="67" spans="1:32" x14ac:dyDescent="0.25">
      <c r="A67" t="s">
        <v>118</v>
      </c>
      <c r="B67" t="s">
        <v>119</v>
      </c>
      <c r="C67">
        <v>267</v>
      </c>
      <c r="D67" t="s">
        <v>12</v>
      </c>
      <c r="E67">
        <v>155</v>
      </c>
      <c r="F67">
        <v>266</v>
      </c>
      <c r="G67">
        <v>438</v>
      </c>
      <c r="H67" t="s">
        <v>13</v>
      </c>
      <c r="I67">
        <f t="shared" si="26"/>
        <v>1</v>
      </c>
      <c r="J67">
        <f t="shared" si="27"/>
        <v>1</v>
      </c>
      <c r="K67">
        <f t="shared" si="28"/>
        <v>112</v>
      </c>
      <c r="L67" t="str">
        <f>VLOOKUP(A67,пр,3,FALSE)</f>
        <v xml:space="preserve"> Rattus norvegicus (Rat).</v>
      </c>
      <c r="M67" t="str">
        <f>VLOOKUP(A67,пр,4,FALSE)</f>
        <v xml:space="preserve"> NCBI_TaxID=10116 {ECO:0000313|Ensembl:ENSRNOP00000006113, ECO:0000313|Proteomes:UP000002494};</v>
      </c>
      <c r="N67" t="str">
        <f t="shared" si="29"/>
        <v>Eukaryota</v>
      </c>
      <c r="O67" t="str">
        <f t="shared" si="30"/>
        <v xml:space="preserve"> Metazoa</v>
      </c>
      <c r="P67" t="str">
        <f t="shared" si="31"/>
        <v xml:space="preserve"> Chordata</v>
      </c>
      <c r="Q67" t="str">
        <f t="shared" si="32"/>
        <v xml:space="preserve"> Craniata</v>
      </c>
      <c r="R67" t="str">
        <f t="shared" si="33"/>
        <v xml:space="preserve"> Vertebrata</v>
      </c>
      <c r="S67" t="str">
        <f t="shared" si="34"/>
        <v xml:space="preserve"> Euteleostomi</v>
      </c>
      <c r="T67" t="str">
        <f t="shared" si="35"/>
        <v>Mammalia</v>
      </c>
      <c r="U67" t="str">
        <f t="shared" si="36"/>
        <v xml:space="preserve"> Eutheria</v>
      </c>
      <c r="V67" t="str">
        <f t="shared" si="37"/>
        <v xml:space="preserve"> Euarchontoglires</v>
      </c>
      <c r="W67" t="str">
        <f t="shared" si="38"/>
        <v xml:space="preserve"> Glires</v>
      </c>
      <c r="X67" t="str">
        <f t="shared" si="39"/>
        <v xml:space="preserve"> Rodentia</v>
      </c>
      <c r="Y67" t="str">
        <f t="shared" si="40"/>
        <v xml:space="preserve"> Sciurognathi</v>
      </c>
      <c r="Z67" t="str">
        <f t="shared" si="41"/>
        <v>Muroidea</v>
      </c>
      <c r="AA67" t="str">
        <f t="shared" si="42"/>
        <v xml:space="preserve"> Muridae</v>
      </c>
      <c r="AB67" t="str">
        <f t="shared" si="43"/>
        <v xml:space="preserve"> Murinae</v>
      </c>
      <c r="AC67" t="str">
        <f t="shared" si="44"/>
        <v xml:space="preserve"> Rattus.</v>
      </c>
      <c r="AD67">
        <f t="shared" si="45"/>
        <v>0</v>
      </c>
      <c r="AE67">
        <f t="shared" si="46"/>
        <v>0</v>
      </c>
      <c r="AF67">
        <f t="shared" si="47"/>
        <v>0</v>
      </c>
    </row>
    <row r="68" spans="1:32" x14ac:dyDescent="0.25">
      <c r="A68" t="s">
        <v>118</v>
      </c>
      <c r="B68" t="s">
        <v>119</v>
      </c>
      <c r="C68">
        <v>267</v>
      </c>
      <c r="D68" t="s">
        <v>26</v>
      </c>
      <c r="E68">
        <v>1</v>
      </c>
      <c r="F68">
        <v>108</v>
      </c>
      <c r="G68">
        <v>101</v>
      </c>
      <c r="H68" t="s">
        <v>27</v>
      </c>
      <c r="I68">
        <f t="shared" si="26"/>
        <v>1</v>
      </c>
      <c r="J68">
        <f t="shared" si="27"/>
        <v>1</v>
      </c>
      <c r="K68">
        <f t="shared" si="28"/>
        <v>112</v>
      </c>
      <c r="L68" t="str">
        <f>VLOOKUP(A68,пр,3,FALSE)</f>
        <v xml:space="preserve"> Rattus norvegicus (Rat).</v>
      </c>
      <c r="M68" t="str">
        <f>VLOOKUP(A68,пр,4,FALSE)</f>
        <v xml:space="preserve"> NCBI_TaxID=10116 {ECO:0000313|Ensembl:ENSRNOP00000006113, ECO:0000313|Proteomes:UP000002494};</v>
      </c>
      <c r="N68" t="str">
        <f t="shared" si="29"/>
        <v>Eukaryota</v>
      </c>
      <c r="O68" t="str">
        <f t="shared" si="30"/>
        <v xml:space="preserve"> Metazoa</v>
      </c>
      <c r="P68" t="str">
        <f t="shared" si="31"/>
        <v xml:space="preserve"> Chordata</v>
      </c>
      <c r="Q68" t="str">
        <f t="shared" si="32"/>
        <v xml:space="preserve"> Craniata</v>
      </c>
      <c r="R68" t="str">
        <f t="shared" si="33"/>
        <v xml:space="preserve"> Vertebrata</v>
      </c>
      <c r="S68" t="str">
        <f t="shared" si="34"/>
        <v xml:space="preserve"> Euteleostomi</v>
      </c>
      <c r="T68" t="str">
        <f t="shared" si="35"/>
        <v>Mammalia</v>
      </c>
      <c r="U68" t="str">
        <f t="shared" si="36"/>
        <v xml:space="preserve"> Eutheria</v>
      </c>
      <c r="V68" t="str">
        <f t="shared" si="37"/>
        <v xml:space="preserve"> Euarchontoglires</v>
      </c>
      <c r="W68" t="str">
        <f t="shared" si="38"/>
        <v xml:space="preserve"> Glires</v>
      </c>
      <c r="X68" t="str">
        <f t="shared" si="39"/>
        <v xml:space="preserve"> Rodentia</v>
      </c>
      <c r="Y68" t="str">
        <f t="shared" si="40"/>
        <v xml:space="preserve"> Sciurognathi</v>
      </c>
      <c r="Z68" t="str">
        <f t="shared" si="41"/>
        <v>Muroidea</v>
      </c>
      <c r="AA68" t="str">
        <f t="shared" si="42"/>
        <v xml:space="preserve"> Muridae</v>
      </c>
      <c r="AB68" t="str">
        <f t="shared" si="43"/>
        <v xml:space="preserve"> Murinae</v>
      </c>
      <c r="AC68" t="str">
        <f t="shared" si="44"/>
        <v xml:space="preserve"> Rattus.</v>
      </c>
      <c r="AD68">
        <f t="shared" si="45"/>
        <v>0</v>
      </c>
      <c r="AE68">
        <f t="shared" si="46"/>
        <v>0</v>
      </c>
      <c r="AF68">
        <f t="shared" si="47"/>
        <v>0</v>
      </c>
    </row>
    <row r="69" spans="1:32" x14ac:dyDescent="0.25">
      <c r="A69" t="s">
        <v>120</v>
      </c>
      <c r="B69" t="s">
        <v>121</v>
      </c>
      <c r="C69">
        <v>170</v>
      </c>
      <c r="D69" t="s">
        <v>12</v>
      </c>
      <c r="E69">
        <v>31</v>
      </c>
      <c r="F69">
        <v>158</v>
      </c>
      <c r="G69">
        <v>438</v>
      </c>
      <c r="H69" t="s">
        <v>13</v>
      </c>
      <c r="I69">
        <f t="shared" si="26"/>
        <v>1</v>
      </c>
      <c r="J69">
        <f t="shared" si="27"/>
        <v>0</v>
      </c>
      <c r="K69">
        <f t="shared" si="28"/>
        <v>128</v>
      </c>
      <c r="L69" t="s">
        <v>1577</v>
      </c>
      <c r="M69" t="s">
        <v>1577</v>
      </c>
      <c r="N69" t="e">
        <f t="shared" si="29"/>
        <v>#N/A</v>
      </c>
      <c r="O69" t="e">
        <f t="shared" si="30"/>
        <v>#N/A</v>
      </c>
      <c r="P69" t="e">
        <f t="shared" si="31"/>
        <v>#N/A</v>
      </c>
      <c r="Q69" t="e">
        <f t="shared" si="32"/>
        <v>#N/A</v>
      </c>
      <c r="R69" t="e">
        <f t="shared" si="33"/>
        <v>#N/A</v>
      </c>
      <c r="S69" t="e">
        <f t="shared" si="34"/>
        <v>#N/A</v>
      </c>
      <c r="T69" t="e">
        <f t="shared" si="35"/>
        <v>#N/A</v>
      </c>
      <c r="U69" t="e">
        <f t="shared" si="36"/>
        <v>#N/A</v>
      </c>
      <c r="V69" t="e">
        <f t="shared" si="37"/>
        <v>#N/A</v>
      </c>
      <c r="W69" t="e">
        <f t="shared" si="38"/>
        <v>#N/A</v>
      </c>
      <c r="X69" t="e">
        <f t="shared" si="39"/>
        <v>#N/A</v>
      </c>
      <c r="Y69" t="e">
        <f t="shared" si="40"/>
        <v>#N/A</v>
      </c>
      <c r="Z69" t="e">
        <f t="shared" si="41"/>
        <v>#N/A</v>
      </c>
      <c r="AA69" t="e">
        <f t="shared" si="42"/>
        <v>#N/A</v>
      </c>
      <c r="AB69" t="e">
        <f t="shared" si="43"/>
        <v>#N/A</v>
      </c>
      <c r="AC69" t="e">
        <f t="shared" si="44"/>
        <v>#N/A</v>
      </c>
      <c r="AD69" t="e">
        <f t="shared" si="45"/>
        <v>#N/A</v>
      </c>
      <c r="AE69" t="e">
        <f t="shared" si="46"/>
        <v>#N/A</v>
      </c>
      <c r="AF69" t="e">
        <f t="shared" si="47"/>
        <v>#N/A</v>
      </c>
    </row>
    <row r="70" spans="1:32" x14ac:dyDescent="0.25">
      <c r="A70" t="s">
        <v>122</v>
      </c>
      <c r="B70" t="s">
        <v>123</v>
      </c>
      <c r="C70">
        <v>209</v>
      </c>
      <c r="D70" t="s">
        <v>12</v>
      </c>
      <c r="E70">
        <v>97</v>
      </c>
      <c r="F70">
        <v>208</v>
      </c>
      <c r="G70">
        <v>438</v>
      </c>
      <c r="H70" t="s">
        <v>13</v>
      </c>
      <c r="I70">
        <f t="shared" si="26"/>
        <v>1</v>
      </c>
      <c r="J70">
        <f t="shared" si="27"/>
        <v>1</v>
      </c>
      <c r="K70">
        <f t="shared" si="28"/>
        <v>112</v>
      </c>
      <c r="L70" t="str">
        <f t="shared" ref="L70:L75" si="48">VLOOKUP(A70,пр,3,FALSE)</f>
        <v xml:space="preserve"> Rattus norvegicus (Rat).</v>
      </c>
      <c r="M70" t="str">
        <f t="shared" ref="M70:M75" si="49">VLOOKUP(A70,пр,4,FALSE)</f>
        <v xml:space="preserve"> NCBI_TaxID=10116 {ECO:0000313|Ensembl:ENSRNOP00000006126, ECO:0000313|Proteomes:UP000002494};</v>
      </c>
      <c r="N70" t="str">
        <f t="shared" si="29"/>
        <v>Eukaryota</v>
      </c>
      <c r="O70" t="str">
        <f t="shared" si="30"/>
        <v xml:space="preserve"> Metazoa</v>
      </c>
      <c r="P70" t="str">
        <f t="shared" si="31"/>
        <v xml:space="preserve"> Chordata</v>
      </c>
      <c r="Q70" t="str">
        <f t="shared" si="32"/>
        <v xml:space="preserve"> Craniata</v>
      </c>
      <c r="R70" t="str">
        <f t="shared" si="33"/>
        <v xml:space="preserve"> Vertebrata</v>
      </c>
      <c r="S70" t="str">
        <f t="shared" si="34"/>
        <v xml:space="preserve"> Euteleostomi</v>
      </c>
      <c r="T70" t="str">
        <f t="shared" si="35"/>
        <v>Mammalia</v>
      </c>
      <c r="U70" t="str">
        <f t="shared" si="36"/>
        <v xml:space="preserve"> Eutheria</v>
      </c>
      <c r="V70" t="str">
        <f t="shared" si="37"/>
        <v xml:space="preserve"> Euarchontoglires</v>
      </c>
      <c r="W70" t="str">
        <f t="shared" si="38"/>
        <v xml:space="preserve"> Glires</v>
      </c>
      <c r="X70" t="str">
        <f t="shared" si="39"/>
        <v xml:space="preserve"> Rodentia</v>
      </c>
      <c r="Y70" t="str">
        <f t="shared" si="40"/>
        <v xml:space="preserve"> Sciurognathi</v>
      </c>
      <c r="Z70" t="str">
        <f t="shared" si="41"/>
        <v>Muroidea</v>
      </c>
      <c r="AA70" t="str">
        <f t="shared" si="42"/>
        <v xml:space="preserve"> Muridae</v>
      </c>
      <c r="AB70" t="str">
        <f t="shared" si="43"/>
        <v xml:space="preserve"> Murinae</v>
      </c>
      <c r="AC70" t="str">
        <f t="shared" si="44"/>
        <v xml:space="preserve"> Rattus.</v>
      </c>
      <c r="AD70">
        <f t="shared" si="45"/>
        <v>0</v>
      </c>
      <c r="AE70">
        <f t="shared" si="46"/>
        <v>0</v>
      </c>
      <c r="AF70">
        <f t="shared" si="47"/>
        <v>0</v>
      </c>
    </row>
    <row r="71" spans="1:32" x14ac:dyDescent="0.25">
      <c r="A71" t="s">
        <v>122</v>
      </c>
      <c r="B71" t="s">
        <v>123</v>
      </c>
      <c r="C71">
        <v>209</v>
      </c>
      <c r="D71" t="s">
        <v>26</v>
      </c>
      <c r="E71">
        <v>1</v>
      </c>
      <c r="F71">
        <v>107</v>
      </c>
      <c r="G71">
        <v>101</v>
      </c>
      <c r="H71" t="s">
        <v>27</v>
      </c>
      <c r="I71">
        <f t="shared" si="26"/>
        <v>1</v>
      </c>
      <c r="J71">
        <f t="shared" si="27"/>
        <v>1</v>
      </c>
      <c r="K71">
        <f t="shared" si="28"/>
        <v>112</v>
      </c>
      <c r="L71" t="str">
        <f t="shared" si="48"/>
        <v xml:space="preserve"> Rattus norvegicus (Rat).</v>
      </c>
      <c r="M71" t="str">
        <f t="shared" si="49"/>
        <v xml:space="preserve"> NCBI_TaxID=10116 {ECO:0000313|Ensembl:ENSRNOP00000006126, ECO:0000313|Proteomes:UP000002494};</v>
      </c>
      <c r="N71" t="str">
        <f t="shared" si="29"/>
        <v>Eukaryota</v>
      </c>
      <c r="O71" t="str">
        <f t="shared" si="30"/>
        <v xml:space="preserve"> Metazoa</v>
      </c>
      <c r="P71" t="str">
        <f t="shared" si="31"/>
        <v xml:space="preserve"> Chordata</v>
      </c>
      <c r="Q71" t="str">
        <f t="shared" si="32"/>
        <v xml:space="preserve"> Craniata</v>
      </c>
      <c r="R71" t="str">
        <f t="shared" si="33"/>
        <v xml:space="preserve"> Vertebrata</v>
      </c>
      <c r="S71" t="str">
        <f t="shared" si="34"/>
        <v xml:space="preserve"> Euteleostomi</v>
      </c>
      <c r="T71" t="str">
        <f t="shared" si="35"/>
        <v>Mammalia</v>
      </c>
      <c r="U71" t="str">
        <f t="shared" si="36"/>
        <v xml:space="preserve"> Eutheria</v>
      </c>
      <c r="V71" t="str">
        <f t="shared" si="37"/>
        <v xml:space="preserve"> Euarchontoglires</v>
      </c>
      <c r="W71" t="str">
        <f t="shared" si="38"/>
        <v xml:space="preserve"> Glires</v>
      </c>
      <c r="X71" t="str">
        <f t="shared" si="39"/>
        <v xml:space="preserve"> Rodentia</v>
      </c>
      <c r="Y71" t="str">
        <f t="shared" si="40"/>
        <v xml:space="preserve"> Sciurognathi</v>
      </c>
      <c r="Z71" t="str">
        <f t="shared" si="41"/>
        <v>Muroidea</v>
      </c>
      <c r="AA71" t="str">
        <f t="shared" si="42"/>
        <v xml:space="preserve"> Muridae</v>
      </c>
      <c r="AB71" t="str">
        <f t="shared" si="43"/>
        <v xml:space="preserve"> Murinae</v>
      </c>
      <c r="AC71" t="str">
        <f t="shared" si="44"/>
        <v xml:space="preserve"> Rattus.</v>
      </c>
      <c r="AD71">
        <f t="shared" si="45"/>
        <v>0</v>
      </c>
      <c r="AE71">
        <f t="shared" si="46"/>
        <v>0</v>
      </c>
      <c r="AF71">
        <f t="shared" si="47"/>
        <v>0</v>
      </c>
    </row>
    <row r="72" spans="1:32" x14ac:dyDescent="0.25">
      <c r="A72" t="s">
        <v>124</v>
      </c>
      <c r="B72" t="s">
        <v>125</v>
      </c>
      <c r="C72">
        <v>181</v>
      </c>
      <c r="D72" t="s">
        <v>12</v>
      </c>
      <c r="E72">
        <v>49</v>
      </c>
      <c r="F72">
        <v>168</v>
      </c>
      <c r="G72">
        <v>438</v>
      </c>
      <c r="H72" t="s">
        <v>13</v>
      </c>
      <c r="I72">
        <f t="shared" si="26"/>
        <v>1</v>
      </c>
      <c r="J72">
        <f t="shared" si="27"/>
        <v>0</v>
      </c>
      <c r="K72">
        <f t="shared" si="28"/>
        <v>120</v>
      </c>
      <c r="L72" t="str">
        <f t="shared" si="48"/>
        <v xml:space="preserve"> Bos taurus (Bovine).</v>
      </c>
      <c r="M72" t="str">
        <f t="shared" si="49"/>
        <v xml:space="preserve"> NCBI_TaxID=9913 {ECO:0000313|Ensembl:ENSBTAP00000032984, ECO:0000313|Proteomes:UP000009136};</v>
      </c>
      <c r="N72" t="str">
        <f t="shared" si="29"/>
        <v>Eukaryota</v>
      </c>
      <c r="O72" t="str">
        <f t="shared" si="30"/>
        <v xml:space="preserve"> Metazoa</v>
      </c>
      <c r="P72" t="str">
        <f t="shared" si="31"/>
        <v xml:space="preserve"> Chordata</v>
      </c>
      <c r="Q72" t="str">
        <f t="shared" si="32"/>
        <v xml:space="preserve"> Craniata</v>
      </c>
      <c r="R72" t="str">
        <f t="shared" si="33"/>
        <v xml:space="preserve"> Vertebrata</v>
      </c>
      <c r="S72" t="str">
        <f t="shared" si="34"/>
        <v xml:space="preserve"> Euteleostomi</v>
      </c>
      <c r="T72" t="str">
        <f t="shared" si="35"/>
        <v>Mammalia</v>
      </c>
      <c r="U72" t="str">
        <f t="shared" si="36"/>
        <v xml:space="preserve"> Eutheria</v>
      </c>
      <c r="V72" t="str">
        <f t="shared" si="37"/>
        <v xml:space="preserve"> Laurasiatheria</v>
      </c>
      <c r="W72" t="str">
        <f t="shared" si="38"/>
        <v xml:space="preserve"> Cetartiodactyla</v>
      </c>
      <c r="X72" t="str">
        <f t="shared" si="39"/>
        <v xml:space="preserve"> Ruminantia</v>
      </c>
      <c r="Y72" t="str">
        <f t="shared" si="40"/>
        <v>Pecora</v>
      </c>
      <c r="Z72" t="str">
        <f t="shared" si="41"/>
        <v xml:space="preserve"> Bovidae</v>
      </c>
      <c r="AA72" t="str">
        <f t="shared" si="42"/>
        <v xml:space="preserve"> Bovinae</v>
      </c>
      <c r="AB72" t="str">
        <f t="shared" si="43"/>
        <v xml:space="preserve"> Bos.</v>
      </c>
      <c r="AC72">
        <f t="shared" si="44"/>
        <v>0</v>
      </c>
      <c r="AD72">
        <f t="shared" si="45"/>
        <v>0</v>
      </c>
      <c r="AE72">
        <f t="shared" si="46"/>
        <v>0</v>
      </c>
      <c r="AF72">
        <f t="shared" si="47"/>
        <v>0</v>
      </c>
    </row>
    <row r="73" spans="1:32" x14ac:dyDescent="0.25">
      <c r="A73" t="s">
        <v>126</v>
      </c>
      <c r="B73" t="s">
        <v>127</v>
      </c>
      <c r="C73">
        <v>155</v>
      </c>
      <c r="D73" t="s">
        <v>12</v>
      </c>
      <c r="E73">
        <v>32</v>
      </c>
      <c r="F73">
        <v>151</v>
      </c>
      <c r="G73">
        <v>438</v>
      </c>
      <c r="H73" t="s">
        <v>13</v>
      </c>
      <c r="I73">
        <f t="shared" si="26"/>
        <v>1</v>
      </c>
      <c r="J73">
        <f t="shared" si="27"/>
        <v>0</v>
      </c>
      <c r="K73">
        <f t="shared" si="28"/>
        <v>120</v>
      </c>
      <c r="L73" t="str">
        <f t="shared" si="48"/>
        <v xml:space="preserve"> Bos taurus (Bovine).</v>
      </c>
      <c r="M73" t="str">
        <f t="shared" si="49"/>
        <v xml:space="preserve"> NCBI_TaxID=9913 {ECO:0000313|Ensembl:ENSBTAP00000023970, ECO:0000313|Proteomes:UP000009136};</v>
      </c>
      <c r="N73" t="str">
        <f t="shared" si="29"/>
        <v>Eukaryota</v>
      </c>
      <c r="O73" t="str">
        <f t="shared" si="30"/>
        <v xml:space="preserve"> Metazoa</v>
      </c>
      <c r="P73" t="str">
        <f t="shared" si="31"/>
        <v xml:space="preserve"> Chordata</v>
      </c>
      <c r="Q73" t="str">
        <f t="shared" si="32"/>
        <v xml:space="preserve"> Craniata</v>
      </c>
      <c r="R73" t="str">
        <f t="shared" si="33"/>
        <v xml:space="preserve"> Vertebrata</v>
      </c>
      <c r="S73" t="str">
        <f t="shared" si="34"/>
        <v xml:space="preserve"> Euteleostomi</v>
      </c>
      <c r="T73" t="str">
        <f t="shared" si="35"/>
        <v>Mammalia</v>
      </c>
      <c r="U73" t="str">
        <f t="shared" si="36"/>
        <v xml:space="preserve"> Eutheria</v>
      </c>
      <c r="V73" t="str">
        <f t="shared" si="37"/>
        <v xml:space="preserve"> Laurasiatheria</v>
      </c>
      <c r="W73" t="str">
        <f t="shared" si="38"/>
        <v xml:space="preserve"> Cetartiodactyla</v>
      </c>
      <c r="X73" t="str">
        <f t="shared" si="39"/>
        <v xml:space="preserve"> Ruminantia</v>
      </c>
      <c r="Y73" t="str">
        <f t="shared" si="40"/>
        <v>Pecora</v>
      </c>
      <c r="Z73" t="str">
        <f t="shared" si="41"/>
        <v xml:space="preserve"> Bovidae</v>
      </c>
      <c r="AA73" t="str">
        <f t="shared" si="42"/>
        <v xml:space="preserve"> Bovinae</v>
      </c>
      <c r="AB73" t="str">
        <f t="shared" si="43"/>
        <v xml:space="preserve"> Bos.</v>
      </c>
      <c r="AC73">
        <f t="shared" si="44"/>
        <v>0</v>
      </c>
      <c r="AD73">
        <f t="shared" si="45"/>
        <v>0</v>
      </c>
      <c r="AE73">
        <f t="shared" si="46"/>
        <v>0</v>
      </c>
      <c r="AF73">
        <f t="shared" si="47"/>
        <v>0</v>
      </c>
    </row>
    <row r="74" spans="1:32" x14ac:dyDescent="0.25">
      <c r="A74" t="s">
        <v>128</v>
      </c>
      <c r="B74" t="s">
        <v>129</v>
      </c>
      <c r="C74">
        <v>174</v>
      </c>
      <c r="D74" t="s">
        <v>12</v>
      </c>
      <c r="E74">
        <v>44</v>
      </c>
      <c r="F74">
        <v>162</v>
      </c>
      <c r="G74">
        <v>438</v>
      </c>
      <c r="H74" t="s">
        <v>13</v>
      </c>
      <c r="I74">
        <f t="shared" si="26"/>
        <v>1</v>
      </c>
      <c r="J74">
        <f t="shared" si="27"/>
        <v>0</v>
      </c>
      <c r="K74">
        <f t="shared" si="28"/>
        <v>119</v>
      </c>
      <c r="L74" t="str">
        <f t="shared" si="48"/>
        <v xml:space="preserve"> Bos taurus (Bovine).</v>
      </c>
      <c r="M74" t="str">
        <f t="shared" si="49"/>
        <v xml:space="preserve"> NCBI_TaxID=9913 {ECO:0000313|Ensembl:ENSBTAP00000042793, ECO:0000313|Proteomes:UP000009136};</v>
      </c>
      <c r="N74" t="str">
        <f t="shared" si="29"/>
        <v>Eukaryota</v>
      </c>
      <c r="O74" t="str">
        <f t="shared" si="30"/>
        <v xml:space="preserve"> Metazoa</v>
      </c>
      <c r="P74" t="str">
        <f t="shared" si="31"/>
        <v xml:space="preserve"> Chordata</v>
      </c>
      <c r="Q74" t="str">
        <f t="shared" si="32"/>
        <v xml:space="preserve"> Craniata</v>
      </c>
      <c r="R74" t="str">
        <f t="shared" si="33"/>
        <v xml:space="preserve"> Vertebrata</v>
      </c>
      <c r="S74" t="str">
        <f t="shared" si="34"/>
        <v xml:space="preserve"> Euteleostomi</v>
      </c>
      <c r="T74" t="str">
        <f t="shared" si="35"/>
        <v>Mammalia</v>
      </c>
      <c r="U74" t="str">
        <f t="shared" si="36"/>
        <v xml:space="preserve"> Eutheria</v>
      </c>
      <c r="V74" t="str">
        <f t="shared" si="37"/>
        <v xml:space="preserve"> Laurasiatheria</v>
      </c>
      <c r="W74" t="str">
        <f t="shared" si="38"/>
        <v xml:space="preserve"> Cetartiodactyla</v>
      </c>
      <c r="X74" t="str">
        <f t="shared" si="39"/>
        <v xml:space="preserve"> Ruminantia</v>
      </c>
      <c r="Y74" t="str">
        <f t="shared" si="40"/>
        <v>Pecora</v>
      </c>
      <c r="Z74" t="str">
        <f t="shared" si="41"/>
        <v xml:space="preserve"> Bovidae</v>
      </c>
      <c r="AA74" t="str">
        <f t="shared" si="42"/>
        <v xml:space="preserve"> Bovinae</v>
      </c>
      <c r="AB74" t="str">
        <f t="shared" si="43"/>
        <v xml:space="preserve"> Bos.</v>
      </c>
      <c r="AC74">
        <f t="shared" si="44"/>
        <v>0</v>
      </c>
      <c r="AD74">
        <f t="shared" si="45"/>
        <v>0</v>
      </c>
      <c r="AE74">
        <f t="shared" si="46"/>
        <v>0</v>
      </c>
      <c r="AF74">
        <f t="shared" si="47"/>
        <v>0</v>
      </c>
    </row>
    <row r="75" spans="1:32" x14ac:dyDescent="0.25">
      <c r="A75" t="s">
        <v>130</v>
      </c>
      <c r="B75" t="s">
        <v>131</v>
      </c>
      <c r="C75">
        <v>183</v>
      </c>
      <c r="D75" t="s">
        <v>12</v>
      </c>
      <c r="E75">
        <v>61</v>
      </c>
      <c r="F75">
        <v>179</v>
      </c>
      <c r="G75">
        <v>438</v>
      </c>
      <c r="H75" t="s">
        <v>13</v>
      </c>
      <c r="I75">
        <f t="shared" si="26"/>
        <v>1</v>
      </c>
      <c r="J75">
        <f t="shared" si="27"/>
        <v>0</v>
      </c>
      <c r="K75">
        <f t="shared" si="28"/>
        <v>119</v>
      </c>
      <c r="L75" t="str">
        <f t="shared" si="48"/>
        <v xml:space="preserve"> Bos taurus (Bovine).</v>
      </c>
      <c r="M75" t="str">
        <f t="shared" si="49"/>
        <v xml:space="preserve"> NCBI_TaxID=9913 {ECO:0000313|Ensembl:ENSBTAP00000002696, ECO:0000313|Proteomes:UP000009136};</v>
      </c>
      <c r="N75" t="str">
        <f t="shared" si="29"/>
        <v>Eukaryota</v>
      </c>
      <c r="O75" t="str">
        <f t="shared" si="30"/>
        <v xml:space="preserve"> Metazoa</v>
      </c>
      <c r="P75" t="str">
        <f t="shared" si="31"/>
        <v xml:space="preserve"> Chordata</v>
      </c>
      <c r="Q75" t="str">
        <f t="shared" si="32"/>
        <v xml:space="preserve"> Craniata</v>
      </c>
      <c r="R75" t="str">
        <f t="shared" si="33"/>
        <v xml:space="preserve"> Vertebrata</v>
      </c>
      <c r="S75" t="str">
        <f t="shared" si="34"/>
        <v xml:space="preserve"> Euteleostomi</v>
      </c>
      <c r="T75" t="str">
        <f t="shared" si="35"/>
        <v>Mammalia</v>
      </c>
      <c r="U75" t="str">
        <f t="shared" si="36"/>
        <v xml:space="preserve"> Eutheria</v>
      </c>
      <c r="V75" t="str">
        <f t="shared" si="37"/>
        <v xml:space="preserve"> Laurasiatheria</v>
      </c>
      <c r="W75" t="str">
        <f t="shared" si="38"/>
        <v xml:space="preserve"> Cetartiodactyla</v>
      </c>
      <c r="X75" t="str">
        <f t="shared" si="39"/>
        <v xml:space="preserve"> Ruminantia</v>
      </c>
      <c r="Y75" t="str">
        <f t="shared" si="40"/>
        <v>Pecora</v>
      </c>
      <c r="Z75" t="str">
        <f t="shared" si="41"/>
        <v xml:space="preserve"> Bovidae</v>
      </c>
      <c r="AA75" t="str">
        <f t="shared" si="42"/>
        <v xml:space="preserve"> Bovinae</v>
      </c>
      <c r="AB75" t="str">
        <f t="shared" si="43"/>
        <v xml:space="preserve"> Bos.</v>
      </c>
      <c r="AC75">
        <f t="shared" si="44"/>
        <v>0</v>
      </c>
      <c r="AD75">
        <f t="shared" si="45"/>
        <v>0</v>
      </c>
      <c r="AE75">
        <f t="shared" si="46"/>
        <v>0</v>
      </c>
      <c r="AF75">
        <f t="shared" si="47"/>
        <v>0</v>
      </c>
    </row>
    <row r="76" spans="1:32" x14ac:dyDescent="0.25">
      <c r="A76" t="s">
        <v>132</v>
      </c>
      <c r="B76" t="s">
        <v>133</v>
      </c>
      <c r="C76">
        <v>155</v>
      </c>
      <c r="D76" t="s">
        <v>12</v>
      </c>
      <c r="E76">
        <v>35</v>
      </c>
      <c r="F76">
        <v>151</v>
      </c>
      <c r="G76">
        <v>438</v>
      </c>
      <c r="H76" t="s">
        <v>13</v>
      </c>
      <c r="I76">
        <f t="shared" si="26"/>
        <v>1</v>
      </c>
      <c r="J76">
        <f t="shared" si="27"/>
        <v>0</v>
      </c>
      <c r="K76">
        <f t="shared" si="28"/>
        <v>117</v>
      </c>
      <c r="L76" t="s">
        <v>1577</v>
      </c>
      <c r="M76" t="s">
        <v>1577</v>
      </c>
      <c r="N76" t="e">
        <f t="shared" si="29"/>
        <v>#N/A</v>
      </c>
      <c r="O76" t="e">
        <f t="shared" si="30"/>
        <v>#N/A</v>
      </c>
      <c r="P76" t="e">
        <f t="shared" si="31"/>
        <v>#N/A</v>
      </c>
      <c r="Q76" t="e">
        <f t="shared" si="32"/>
        <v>#N/A</v>
      </c>
      <c r="R76" t="e">
        <f t="shared" si="33"/>
        <v>#N/A</v>
      </c>
      <c r="S76" t="e">
        <f t="shared" si="34"/>
        <v>#N/A</v>
      </c>
      <c r="T76" t="e">
        <f t="shared" si="35"/>
        <v>#N/A</v>
      </c>
      <c r="U76" t="e">
        <f t="shared" si="36"/>
        <v>#N/A</v>
      </c>
      <c r="V76" t="e">
        <f t="shared" si="37"/>
        <v>#N/A</v>
      </c>
      <c r="W76" t="e">
        <f t="shared" si="38"/>
        <v>#N/A</v>
      </c>
      <c r="X76" t="e">
        <f t="shared" si="39"/>
        <v>#N/A</v>
      </c>
      <c r="Y76" t="e">
        <f t="shared" si="40"/>
        <v>#N/A</v>
      </c>
      <c r="Z76" t="e">
        <f t="shared" si="41"/>
        <v>#N/A</v>
      </c>
      <c r="AA76" t="e">
        <f t="shared" si="42"/>
        <v>#N/A</v>
      </c>
      <c r="AB76" t="e">
        <f t="shared" si="43"/>
        <v>#N/A</v>
      </c>
      <c r="AC76" t="e">
        <f t="shared" si="44"/>
        <v>#N/A</v>
      </c>
      <c r="AD76" t="e">
        <f t="shared" si="45"/>
        <v>#N/A</v>
      </c>
      <c r="AE76" t="e">
        <f t="shared" si="46"/>
        <v>#N/A</v>
      </c>
      <c r="AF76" t="e">
        <f t="shared" si="47"/>
        <v>#N/A</v>
      </c>
    </row>
    <row r="77" spans="1:32" x14ac:dyDescent="0.25">
      <c r="A77" t="s">
        <v>134</v>
      </c>
      <c r="B77" t="s">
        <v>135</v>
      </c>
      <c r="C77">
        <v>272</v>
      </c>
      <c r="D77" t="s">
        <v>12</v>
      </c>
      <c r="E77">
        <v>143</v>
      </c>
      <c r="F77">
        <v>266</v>
      </c>
      <c r="G77">
        <v>438</v>
      </c>
      <c r="H77" t="s">
        <v>13</v>
      </c>
      <c r="I77">
        <f t="shared" si="26"/>
        <v>1</v>
      </c>
      <c r="J77">
        <f t="shared" si="27"/>
        <v>0</v>
      </c>
      <c r="K77">
        <f t="shared" si="28"/>
        <v>124</v>
      </c>
      <c r="L77" t="s">
        <v>1577</v>
      </c>
      <c r="M77" t="s">
        <v>1577</v>
      </c>
      <c r="N77" t="e">
        <f t="shared" si="29"/>
        <v>#N/A</v>
      </c>
      <c r="O77" t="e">
        <f t="shared" si="30"/>
        <v>#N/A</v>
      </c>
      <c r="P77" t="e">
        <f t="shared" si="31"/>
        <v>#N/A</v>
      </c>
      <c r="Q77" t="e">
        <f t="shared" si="32"/>
        <v>#N/A</v>
      </c>
      <c r="R77" t="e">
        <f t="shared" si="33"/>
        <v>#N/A</v>
      </c>
      <c r="S77" t="e">
        <f t="shared" si="34"/>
        <v>#N/A</v>
      </c>
      <c r="T77" t="e">
        <f t="shared" si="35"/>
        <v>#N/A</v>
      </c>
      <c r="U77" t="e">
        <f t="shared" si="36"/>
        <v>#N/A</v>
      </c>
      <c r="V77" t="e">
        <f t="shared" si="37"/>
        <v>#N/A</v>
      </c>
      <c r="W77" t="e">
        <f t="shared" si="38"/>
        <v>#N/A</v>
      </c>
      <c r="X77" t="e">
        <f t="shared" si="39"/>
        <v>#N/A</v>
      </c>
      <c r="Y77" t="e">
        <f t="shared" si="40"/>
        <v>#N/A</v>
      </c>
      <c r="Z77" t="e">
        <f t="shared" si="41"/>
        <v>#N/A</v>
      </c>
      <c r="AA77" t="e">
        <f t="shared" si="42"/>
        <v>#N/A</v>
      </c>
      <c r="AB77" t="e">
        <f t="shared" si="43"/>
        <v>#N/A</v>
      </c>
      <c r="AC77" t="e">
        <f t="shared" si="44"/>
        <v>#N/A</v>
      </c>
      <c r="AD77" t="e">
        <f t="shared" si="45"/>
        <v>#N/A</v>
      </c>
      <c r="AE77" t="e">
        <f t="shared" si="46"/>
        <v>#N/A</v>
      </c>
      <c r="AF77" t="e">
        <f t="shared" si="47"/>
        <v>#N/A</v>
      </c>
    </row>
    <row r="78" spans="1:32" x14ac:dyDescent="0.25">
      <c r="A78" t="s">
        <v>136</v>
      </c>
      <c r="B78" t="s">
        <v>137</v>
      </c>
      <c r="C78">
        <v>267</v>
      </c>
      <c r="D78" t="s">
        <v>12</v>
      </c>
      <c r="E78">
        <v>145</v>
      </c>
      <c r="F78">
        <v>262</v>
      </c>
      <c r="G78">
        <v>438</v>
      </c>
      <c r="H78" t="s">
        <v>13</v>
      </c>
      <c r="I78">
        <f t="shared" si="26"/>
        <v>1</v>
      </c>
      <c r="J78">
        <f t="shared" si="27"/>
        <v>1</v>
      </c>
      <c r="K78">
        <f t="shared" si="28"/>
        <v>118</v>
      </c>
      <c r="L78" t="str">
        <f t="shared" ref="L78:L109" si="50">VLOOKUP(A78,пр,3,FALSE)</f>
        <v xml:space="preserve"> Sus scrofa (Pig).</v>
      </c>
      <c r="M78" t="str">
        <f t="shared" ref="M78:M109" si="51">VLOOKUP(A78,пр,4,FALSE)</f>
        <v xml:space="preserve"> NCBI_TaxID=9823 {ECO:0000313|Ensembl:ENSSSCP00000008635, ECO:0000313|Proteomes:UP000008227};</v>
      </c>
      <c r="N78" t="str">
        <f t="shared" si="29"/>
        <v>Eukaryota</v>
      </c>
      <c r="O78" t="str">
        <f t="shared" si="30"/>
        <v xml:space="preserve"> Metazoa</v>
      </c>
      <c r="P78" t="str">
        <f t="shared" si="31"/>
        <v xml:space="preserve"> Chordata</v>
      </c>
      <c r="Q78" t="str">
        <f t="shared" si="32"/>
        <v xml:space="preserve"> Craniata</v>
      </c>
      <c r="R78" t="str">
        <f t="shared" si="33"/>
        <v xml:space="preserve"> Vertebrata</v>
      </c>
      <c r="S78" t="str">
        <f t="shared" si="34"/>
        <v xml:space="preserve"> Euteleostomi</v>
      </c>
      <c r="T78" t="str">
        <f t="shared" si="35"/>
        <v>Mammalia</v>
      </c>
      <c r="U78" t="str">
        <f t="shared" si="36"/>
        <v xml:space="preserve"> Eutheria</v>
      </c>
      <c r="V78" t="str">
        <f t="shared" si="37"/>
        <v xml:space="preserve"> Laurasiatheria</v>
      </c>
      <c r="W78" t="str">
        <f t="shared" si="38"/>
        <v xml:space="preserve"> Cetartiodactyla</v>
      </c>
      <c r="X78" t="str">
        <f t="shared" si="39"/>
        <v xml:space="preserve"> Suina</v>
      </c>
      <c r="Y78" t="str">
        <f t="shared" si="40"/>
        <v xml:space="preserve"> Suidae</v>
      </c>
      <c r="Z78" t="str">
        <f t="shared" si="41"/>
        <v>Sus.</v>
      </c>
      <c r="AA78">
        <f t="shared" si="42"/>
        <v>0</v>
      </c>
      <c r="AB78">
        <f t="shared" si="43"/>
        <v>0</v>
      </c>
      <c r="AC78">
        <f t="shared" si="44"/>
        <v>0</v>
      </c>
      <c r="AD78">
        <f t="shared" si="45"/>
        <v>0</v>
      </c>
      <c r="AE78">
        <f t="shared" si="46"/>
        <v>0</v>
      </c>
      <c r="AF78">
        <f t="shared" si="47"/>
        <v>0</v>
      </c>
    </row>
    <row r="79" spans="1:32" x14ac:dyDescent="0.25">
      <c r="A79" t="s">
        <v>136</v>
      </c>
      <c r="B79" t="s">
        <v>137</v>
      </c>
      <c r="C79">
        <v>267</v>
      </c>
      <c r="D79" t="s">
        <v>26</v>
      </c>
      <c r="E79">
        <v>1</v>
      </c>
      <c r="F79">
        <v>101</v>
      </c>
      <c r="G79">
        <v>101</v>
      </c>
      <c r="H79" t="s">
        <v>27</v>
      </c>
      <c r="I79">
        <f t="shared" si="26"/>
        <v>1</v>
      </c>
      <c r="J79">
        <f t="shared" si="27"/>
        <v>1</v>
      </c>
      <c r="K79">
        <f t="shared" si="28"/>
        <v>118</v>
      </c>
      <c r="L79" t="str">
        <f t="shared" si="50"/>
        <v xml:space="preserve"> Sus scrofa (Pig).</v>
      </c>
      <c r="M79" t="str">
        <f t="shared" si="51"/>
        <v xml:space="preserve"> NCBI_TaxID=9823 {ECO:0000313|Ensembl:ENSSSCP00000008635, ECO:0000313|Proteomes:UP000008227};</v>
      </c>
      <c r="N79" t="str">
        <f t="shared" si="29"/>
        <v>Eukaryota</v>
      </c>
      <c r="O79" t="str">
        <f t="shared" si="30"/>
        <v xml:space="preserve"> Metazoa</v>
      </c>
      <c r="P79" t="str">
        <f t="shared" si="31"/>
        <v xml:space="preserve"> Chordata</v>
      </c>
      <c r="Q79" t="str">
        <f t="shared" si="32"/>
        <v xml:space="preserve"> Craniata</v>
      </c>
      <c r="R79" t="str">
        <f t="shared" si="33"/>
        <v xml:space="preserve"> Vertebrata</v>
      </c>
      <c r="S79" t="str">
        <f t="shared" si="34"/>
        <v xml:space="preserve"> Euteleostomi</v>
      </c>
      <c r="T79" t="str">
        <f t="shared" si="35"/>
        <v>Mammalia</v>
      </c>
      <c r="U79" t="str">
        <f t="shared" si="36"/>
        <v xml:space="preserve"> Eutheria</v>
      </c>
      <c r="V79" t="str">
        <f t="shared" si="37"/>
        <v xml:space="preserve"> Laurasiatheria</v>
      </c>
      <c r="W79" t="str">
        <f t="shared" si="38"/>
        <v xml:space="preserve"> Cetartiodactyla</v>
      </c>
      <c r="X79" t="str">
        <f t="shared" si="39"/>
        <v xml:space="preserve"> Suina</v>
      </c>
      <c r="Y79" t="str">
        <f t="shared" si="40"/>
        <v xml:space="preserve"> Suidae</v>
      </c>
      <c r="Z79" t="str">
        <f t="shared" si="41"/>
        <v>Sus.</v>
      </c>
      <c r="AA79">
        <f t="shared" si="42"/>
        <v>0</v>
      </c>
      <c r="AB79">
        <f t="shared" si="43"/>
        <v>0</v>
      </c>
      <c r="AC79">
        <f t="shared" si="44"/>
        <v>0</v>
      </c>
      <c r="AD79">
        <f t="shared" si="45"/>
        <v>0</v>
      </c>
      <c r="AE79">
        <f t="shared" si="46"/>
        <v>0</v>
      </c>
      <c r="AF79">
        <f t="shared" si="47"/>
        <v>0</v>
      </c>
    </row>
    <row r="80" spans="1:32" x14ac:dyDescent="0.25">
      <c r="A80" t="s">
        <v>138</v>
      </c>
      <c r="B80" t="s">
        <v>139</v>
      </c>
      <c r="C80">
        <v>158</v>
      </c>
      <c r="D80" t="s">
        <v>12</v>
      </c>
      <c r="E80">
        <v>37</v>
      </c>
      <c r="F80">
        <v>154</v>
      </c>
      <c r="G80">
        <v>438</v>
      </c>
      <c r="H80" t="s">
        <v>13</v>
      </c>
      <c r="I80">
        <f t="shared" si="26"/>
        <v>1</v>
      </c>
      <c r="J80">
        <f t="shared" si="27"/>
        <v>0</v>
      </c>
      <c r="K80">
        <f t="shared" si="28"/>
        <v>118</v>
      </c>
      <c r="L80" t="str">
        <f t="shared" si="50"/>
        <v xml:space="preserve"> Equus caballus (Horse).</v>
      </c>
      <c r="M80" t="str">
        <f t="shared" si="51"/>
        <v xml:space="preserve"> NCBI_TaxID=9796 {ECO:0000313|Ensembl:ENSECAP00000015290, ECO:0000313|Proteomes:UP000002281};</v>
      </c>
      <c r="N80" t="str">
        <f t="shared" si="29"/>
        <v>Eukaryota</v>
      </c>
      <c r="O80" t="str">
        <f t="shared" si="30"/>
        <v xml:space="preserve"> Metazoa</v>
      </c>
      <c r="P80" t="str">
        <f t="shared" si="31"/>
        <v xml:space="preserve"> Chordata</v>
      </c>
      <c r="Q80" t="str">
        <f t="shared" si="32"/>
        <v xml:space="preserve"> Craniata</v>
      </c>
      <c r="R80" t="str">
        <f t="shared" si="33"/>
        <v xml:space="preserve"> Vertebrata</v>
      </c>
      <c r="S80" t="str">
        <f t="shared" si="34"/>
        <v xml:space="preserve"> Euteleostomi</v>
      </c>
      <c r="T80" t="str">
        <f t="shared" si="35"/>
        <v>Mammalia</v>
      </c>
      <c r="U80" t="str">
        <f t="shared" si="36"/>
        <v xml:space="preserve"> Eutheria</v>
      </c>
      <c r="V80" t="str">
        <f t="shared" si="37"/>
        <v xml:space="preserve"> Laurasiatheria</v>
      </c>
      <c r="W80" t="str">
        <f t="shared" si="38"/>
        <v xml:space="preserve"> Perissodactyla</v>
      </c>
      <c r="X80" t="str">
        <f t="shared" si="39"/>
        <v xml:space="preserve"> Equidae</v>
      </c>
      <c r="Y80" t="str">
        <f t="shared" si="40"/>
        <v xml:space="preserve"> Equus.</v>
      </c>
      <c r="Z80">
        <f t="shared" si="41"/>
        <v>0</v>
      </c>
      <c r="AA80">
        <f t="shared" si="42"/>
        <v>0</v>
      </c>
      <c r="AB80">
        <f t="shared" si="43"/>
        <v>0</v>
      </c>
      <c r="AC80">
        <f t="shared" si="44"/>
        <v>0</v>
      </c>
      <c r="AD80">
        <f t="shared" si="45"/>
        <v>0</v>
      </c>
      <c r="AE80">
        <f t="shared" si="46"/>
        <v>0</v>
      </c>
      <c r="AF80">
        <f t="shared" si="47"/>
        <v>0</v>
      </c>
    </row>
    <row r="81" spans="1:32" x14ac:dyDescent="0.25">
      <c r="A81" t="s">
        <v>140</v>
      </c>
      <c r="B81" t="s">
        <v>141</v>
      </c>
      <c r="C81">
        <v>268</v>
      </c>
      <c r="D81" t="s">
        <v>12</v>
      </c>
      <c r="E81">
        <v>147</v>
      </c>
      <c r="F81">
        <v>264</v>
      </c>
      <c r="G81">
        <v>438</v>
      </c>
      <c r="H81" t="s">
        <v>13</v>
      </c>
      <c r="I81">
        <f t="shared" si="26"/>
        <v>1</v>
      </c>
      <c r="J81">
        <f t="shared" si="27"/>
        <v>1</v>
      </c>
      <c r="K81">
        <f t="shared" si="28"/>
        <v>118</v>
      </c>
      <c r="L81" t="str">
        <f t="shared" si="50"/>
        <v xml:space="preserve"> Callithrix jacchus (White-tufted-ear marmoset).</v>
      </c>
      <c r="M81" t="str">
        <f t="shared" si="51"/>
        <v xml:space="preserve"> NCBI_TaxID=9483 {ECO:0000313|Ensembl:ENSCJAP00000030094, ECO:0000313|Proteomes:UP000008225};</v>
      </c>
      <c r="N81" t="str">
        <f t="shared" si="29"/>
        <v>Eukaryota</v>
      </c>
      <c r="O81" t="str">
        <f t="shared" si="30"/>
        <v xml:space="preserve"> Metazoa</v>
      </c>
      <c r="P81" t="str">
        <f t="shared" si="31"/>
        <v xml:space="preserve"> Chordata</v>
      </c>
      <c r="Q81" t="str">
        <f t="shared" si="32"/>
        <v xml:space="preserve"> Craniata</v>
      </c>
      <c r="R81" t="str">
        <f t="shared" si="33"/>
        <v xml:space="preserve"> Vertebrata</v>
      </c>
      <c r="S81" t="str">
        <f t="shared" si="34"/>
        <v xml:space="preserve"> Euteleostomi</v>
      </c>
      <c r="T81" t="str">
        <f t="shared" si="35"/>
        <v>Mammalia</v>
      </c>
      <c r="U81" t="str">
        <f t="shared" si="36"/>
        <v xml:space="preserve"> Eutheria</v>
      </c>
      <c r="V81" t="str">
        <f t="shared" si="37"/>
        <v xml:space="preserve"> Euarchontoglires</v>
      </c>
      <c r="W81" t="str">
        <f t="shared" si="38"/>
        <v xml:space="preserve"> Primates</v>
      </c>
      <c r="X81" t="str">
        <f t="shared" si="39"/>
        <v xml:space="preserve"> Haplorrhini</v>
      </c>
      <c r="Y81" t="str">
        <f t="shared" si="40"/>
        <v>Platyrrhini</v>
      </c>
      <c r="Z81" t="str">
        <f t="shared" si="41"/>
        <v xml:space="preserve"> Cebidae</v>
      </c>
      <c r="AA81" t="str">
        <f t="shared" si="42"/>
        <v xml:space="preserve"> Callitrichinae</v>
      </c>
      <c r="AB81" t="str">
        <f t="shared" si="43"/>
        <v xml:space="preserve"> Callithrix.</v>
      </c>
      <c r="AC81">
        <f t="shared" si="44"/>
        <v>0</v>
      </c>
      <c r="AD81">
        <f t="shared" si="45"/>
        <v>0</v>
      </c>
      <c r="AE81">
        <f t="shared" si="46"/>
        <v>0</v>
      </c>
      <c r="AF81">
        <f t="shared" si="47"/>
        <v>0</v>
      </c>
    </row>
    <row r="82" spans="1:32" x14ac:dyDescent="0.25">
      <c r="A82" t="s">
        <v>140</v>
      </c>
      <c r="B82" t="s">
        <v>141</v>
      </c>
      <c r="C82">
        <v>268</v>
      </c>
      <c r="D82" t="s">
        <v>26</v>
      </c>
      <c r="E82">
        <v>1</v>
      </c>
      <c r="F82">
        <v>103</v>
      </c>
      <c r="G82">
        <v>101</v>
      </c>
      <c r="H82" t="s">
        <v>27</v>
      </c>
      <c r="I82">
        <f t="shared" si="26"/>
        <v>1</v>
      </c>
      <c r="J82">
        <f t="shared" si="27"/>
        <v>1</v>
      </c>
      <c r="K82">
        <f t="shared" si="28"/>
        <v>118</v>
      </c>
      <c r="L82" t="str">
        <f t="shared" si="50"/>
        <v xml:space="preserve"> Callithrix jacchus (White-tufted-ear marmoset).</v>
      </c>
      <c r="M82" t="str">
        <f t="shared" si="51"/>
        <v xml:space="preserve"> NCBI_TaxID=9483 {ECO:0000313|Ensembl:ENSCJAP00000030094, ECO:0000313|Proteomes:UP000008225};</v>
      </c>
      <c r="N82" t="str">
        <f t="shared" si="29"/>
        <v>Eukaryota</v>
      </c>
      <c r="O82" t="str">
        <f t="shared" si="30"/>
        <v xml:space="preserve"> Metazoa</v>
      </c>
      <c r="P82" t="str">
        <f t="shared" si="31"/>
        <v xml:space="preserve"> Chordata</v>
      </c>
      <c r="Q82" t="str">
        <f t="shared" si="32"/>
        <v xml:space="preserve"> Craniata</v>
      </c>
      <c r="R82" t="str">
        <f t="shared" si="33"/>
        <v xml:space="preserve"> Vertebrata</v>
      </c>
      <c r="S82" t="str">
        <f t="shared" si="34"/>
        <v xml:space="preserve"> Euteleostomi</v>
      </c>
      <c r="T82" t="str">
        <f t="shared" si="35"/>
        <v>Mammalia</v>
      </c>
      <c r="U82" t="str">
        <f t="shared" si="36"/>
        <v xml:space="preserve"> Eutheria</v>
      </c>
      <c r="V82" t="str">
        <f t="shared" si="37"/>
        <v xml:space="preserve"> Euarchontoglires</v>
      </c>
      <c r="W82" t="str">
        <f t="shared" si="38"/>
        <v xml:space="preserve"> Primates</v>
      </c>
      <c r="X82" t="str">
        <f t="shared" si="39"/>
        <v xml:space="preserve"> Haplorrhini</v>
      </c>
      <c r="Y82" t="str">
        <f t="shared" si="40"/>
        <v>Platyrrhini</v>
      </c>
      <c r="Z82" t="str">
        <f t="shared" si="41"/>
        <v xml:space="preserve"> Cebidae</v>
      </c>
      <c r="AA82" t="str">
        <f t="shared" si="42"/>
        <v xml:space="preserve"> Callitrichinae</v>
      </c>
      <c r="AB82" t="str">
        <f t="shared" si="43"/>
        <v xml:space="preserve"> Callithrix.</v>
      </c>
      <c r="AC82">
        <f t="shared" si="44"/>
        <v>0</v>
      </c>
      <c r="AD82">
        <f t="shared" si="45"/>
        <v>0</v>
      </c>
      <c r="AE82">
        <f t="shared" si="46"/>
        <v>0</v>
      </c>
      <c r="AF82">
        <f t="shared" si="47"/>
        <v>0</v>
      </c>
    </row>
    <row r="83" spans="1:32" x14ac:dyDescent="0.25">
      <c r="A83" t="s">
        <v>142</v>
      </c>
      <c r="B83" t="s">
        <v>143</v>
      </c>
      <c r="C83">
        <v>264</v>
      </c>
      <c r="D83" t="s">
        <v>12</v>
      </c>
      <c r="E83">
        <v>146</v>
      </c>
      <c r="F83">
        <v>261</v>
      </c>
      <c r="G83">
        <v>438</v>
      </c>
      <c r="H83" t="s">
        <v>13</v>
      </c>
      <c r="I83">
        <f t="shared" si="26"/>
        <v>1</v>
      </c>
      <c r="J83">
        <f t="shared" si="27"/>
        <v>1</v>
      </c>
      <c r="K83">
        <f t="shared" si="28"/>
        <v>116</v>
      </c>
      <c r="L83" t="str">
        <f t="shared" si="50"/>
        <v xml:space="preserve"> Monodelphis domestica (Gray short-tailed opossum).</v>
      </c>
      <c r="M83" t="str">
        <f t="shared" si="51"/>
        <v xml:space="preserve"> NCBI_TaxID=13616 {ECO:0000313|Ensembl:ENSMODP00000017275, ECO:0000313|Proteomes:UP000002280};</v>
      </c>
      <c r="N83" t="str">
        <f t="shared" si="29"/>
        <v>Eukaryota</v>
      </c>
      <c r="O83" t="str">
        <f t="shared" si="30"/>
        <v xml:space="preserve"> Metazoa</v>
      </c>
      <c r="P83" t="str">
        <f t="shared" si="31"/>
        <v xml:space="preserve"> Chordata</v>
      </c>
      <c r="Q83" t="str">
        <f t="shared" si="32"/>
        <v xml:space="preserve"> Craniata</v>
      </c>
      <c r="R83" t="str">
        <f t="shared" si="33"/>
        <v xml:space="preserve"> Vertebrata</v>
      </c>
      <c r="S83" t="str">
        <f t="shared" si="34"/>
        <v xml:space="preserve"> Euteleostomi</v>
      </c>
      <c r="T83" t="str">
        <f t="shared" si="35"/>
        <v>Mammalia</v>
      </c>
      <c r="U83" t="str">
        <f t="shared" si="36"/>
        <v xml:space="preserve"> Metatheria</v>
      </c>
      <c r="V83" t="str">
        <f t="shared" si="37"/>
        <v xml:space="preserve"> Didelphimorphia</v>
      </c>
      <c r="W83" t="str">
        <f t="shared" si="38"/>
        <v xml:space="preserve"> Didelphidae</v>
      </c>
      <c r="X83" t="str">
        <f t="shared" si="39"/>
        <v xml:space="preserve"> Monodelphis.</v>
      </c>
      <c r="Y83">
        <f t="shared" si="40"/>
        <v>0</v>
      </c>
      <c r="Z83">
        <f t="shared" si="41"/>
        <v>0</v>
      </c>
      <c r="AA83">
        <f t="shared" si="42"/>
        <v>0</v>
      </c>
      <c r="AB83">
        <f t="shared" si="43"/>
        <v>0</v>
      </c>
      <c r="AC83">
        <f t="shared" si="44"/>
        <v>0</v>
      </c>
      <c r="AD83">
        <f t="shared" si="45"/>
        <v>0</v>
      </c>
      <c r="AE83">
        <f t="shared" si="46"/>
        <v>0</v>
      </c>
      <c r="AF83">
        <f t="shared" si="47"/>
        <v>0</v>
      </c>
    </row>
    <row r="84" spans="1:32" x14ac:dyDescent="0.25">
      <c r="A84" t="s">
        <v>142</v>
      </c>
      <c r="B84" t="s">
        <v>143</v>
      </c>
      <c r="C84">
        <v>264</v>
      </c>
      <c r="D84" t="s">
        <v>26</v>
      </c>
      <c r="E84">
        <v>6</v>
      </c>
      <c r="F84">
        <v>96</v>
      </c>
      <c r="G84">
        <v>101</v>
      </c>
      <c r="H84" t="s">
        <v>27</v>
      </c>
      <c r="I84">
        <f t="shared" si="26"/>
        <v>1</v>
      </c>
      <c r="J84">
        <f t="shared" si="27"/>
        <v>1</v>
      </c>
      <c r="K84">
        <f t="shared" si="28"/>
        <v>116</v>
      </c>
      <c r="L84" t="str">
        <f t="shared" si="50"/>
        <v xml:space="preserve"> Monodelphis domestica (Gray short-tailed opossum).</v>
      </c>
      <c r="M84" t="str">
        <f t="shared" si="51"/>
        <v xml:space="preserve"> NCBI_TaxID=13616 {ECO:0000313|Ensembl:ENSMODP00000017275, ECO:0000313|Proteomes:UP000002280};</v>
      </c>
      <c r="N84" t="str">
        <f t="shared" si="29"/>
        <v>Eukaryota</v>
      </c>
      <c r="O84" t="str">
        <f t="shared" si="30"/>
        <v xml:space="preserve"> Metazoa</v>
      </c>
      <c r="P84" t="str">
        <f t="shared" si="31"/>
        <v xml:space="preserve"> Chordata</v>
      </c>
      <c r="Q84" t="str">
        <f t="shared" si="32"/>
        <v xml:space="preserve"> Craniata</v>
      </c>
      <c r="R84" t="str">
        <f t="shared" si="33"/>
        <v xml:space="preserve"> Vertebrata</v>
      </c>
      <c r="S84" t="str">
        <f t="shared" si="34"/>
        <v xml:space="preserve"> Euteleostomi</v>
      </c>
      <c r="T84" t="str">
        <f t="shared" si="35"/>
        <v>Mammalia</v>
      </c>
      <c r="U84" t="str">
        <f t="shared" si="36"/>
        <v xml:space="preserve"> Metatheria</v>
      </c>
      <c r="V84" t="str">
        <f t="shared" si="37"/>
        <v xml:space="preserve"> Didelphimorphia</v>
      </c>
      <c r="W84" t="str">
        <f t="shared" si="38"/>
        <v xml:space="preserve"> Didelphidae</v>
      </c>
      <c r="X84" t="str">
        <f t="shared" si="39"/>
        <v xml:space="preserve"> Monodelphis.</v>
      </c>
      <c r="Y84">
        <f t="shared" si="40"/>
        <v>0</v>
      </c>
      <c r="Z84">
        <f t="shared" si="41"/>
        <v>0</v>
      </c>
      <c r="AA84">
        <f t="shared" si="42"/>
        <v>0</v>
      </c>
      <c r="AB84">
        <f t="shared" si="43"/>
        <v>0</v>
      </c>
      <c r="AC84">
        <f t="shared" si="44"/>
        <v>0</v>
      </c>
      <c r="AD84">
        <f t="shared" si="45"/>
        <v>0</v>
      </c>
      <c r="AE84">
        <f t="shared" si="46"/>
        <v>0</v>
      </c>
      <c r="AF84">
        <f t="shared" si="47"/>
        <v>0</v>
      </c>
    </row>
    <row r="85" spans="1:32" x14ac:dyDescent="0.25">
      <c r="A85" t="s">
        <v>144</v>
      </c>
      <c r="B85" t="s">
        <v>145</v>
      </c>
      <c r="C85">
        <v>133</v>
      </c>
      <c r="D85" t="s">
        <v>12</v>
      </c>
      <c r="E85">
        <v>19</v>
      </c>
      <c r="F85">
        <v>130</v>
      </c>
      <c r="G85">
        <v>438</v>
      </c>
      <c r="H85" t="s">
        <v>13</v>
      </c>
      <c r="I85">
        <f t="shared" si="26"/>
        <v>1</v>
      </c>
      <c r="J85">
        <f t="shared" si="27"/>
        <v>0</v>
      </c>
      <c r="K85">
        <f t="shared" si="28"/>
        <v>112</v>
      </c>
      <c r="L85" t="str">
        <f t="shared" si="50"/>
        <v xml:space="preserve"> Macaca mulatta (Rhesus macaque).</v>
      </c>
      <c r="M85" t="str">
        <f t="shared" si="51"/>
        <v xml:space="preserve"> NCBI_TaxID=9544 {ECO:0000313|Ensembl:ENSMMUP00000001327, ECO:0000313|Proteomes:UP000006718};</v>
      </c>
      <c r="N85" t="str">
        <f t="shared" si="29"/>
        <v>Eukaryota</v>
      </c>
      <c r="O85" t="str">
        <f t="shared" si="30"/>
        <v xml:space="preserve"> Metazoa</v>
      </c>
      <c r="P85" t="str">
        <f t="shared" si="31"/>
        <v xml:space="preserve"> Chordata</v>
      </c>
      <c r="Q85" t="str">
        <f t="shared" si="32"/>
        <v xml:space="preserve"> Craniata</v>
      </c>
      <c r="R85" t="str">
        <f t="shared" si="33"/>
        <v xml:space="preserve"> Vertebrata</v>
      </c>
      <c r="S85" t="str">
        <f t="shared" si="34"/>
        <v xml:space="preserve"> Euteleostomi</v>
      </c>
      <c r="T85" t="str">
        <f t="shared" si="35"/>
        <v>Mammalia</v>
      </c>
      <c r="U85" t="str">
        <f t="shared" si="36"/>
        <v xml:space="preserve"> Eutheria</v>
      </c>
      <c r="V85" t="str">
        <f t="shared" si="37"/>
        <v xml:space="preserve"> Euarchontoglires</v>
      </c>
      <c r="W85" t="str">
        <f t="shared" si="38"/>
        <v xml:space="preserve"> Primates</v>
      </c>
      <c r="X85" t="str">
        <f t="shared" si="39"/>
        <v xml:space="preserve"> Haplorrhini</v>
      </c>
      <c r="Y85" t="str">
        <f t="shared" si="40"/>
        <v>Catarrhini</v>
      </c>
      <c r="Z85" t="str">
        <f t="shared" si="41"/>
        <v xml:space="preserve"> Cercopithecidae</v>
      </c>
      <c r="AA85" t="str">
        <f t="shared" si="42"/>
        <v xml:space="preserve"> Cercopithecinae</v>
      </c>
      <c r="AB85" t="str">
        <f t="shared" si="43"/>
        <v xml:space="preserve"> Macaca.</v>
      </c>
      <c r="AC85">
        <f t="shared" si="44"/>
        <v>0</v>
      </c>
      <c r="AD85">
        <f t="shared" si="45"/>
        <v>0</v>
      </c>
      <c r="AE85">
        <f t="shared" si="46"/>
        <v>0</v>
      </c>
      <c r="AF85">
        <f t="shared" si="47"/>
        <v>0</v>
      </c>
    </row>
    <row r="86" spans="1:32" x14ac:dyDescent="0.25">
      <c r="A86" t="s">
        <v>146</v>
      </c>
      <c r="B86" t="s">
        <v>147</v>
      </c>
      <c r="C86">
        <v>158</v>
      </c>
      <c r="D86" t="s">
        <v>12</v>
      </c>
      <c r="E86">
        <v>43</v>
      </c>
      <c r="F86">
        <v>154</v>
      </c>
      <c r="G86">
        <v>438</v>
      </c>
      <c r="H86" t="s">
        <v>13</v>
      </c>
      <c r="I86">
        <f t="shared" si="26"/>
        <v>1</v>
      </c>
      <c r="J86">
        <f t="shared" si="27"/>
        <v>0</v>
      </c>
      <c r="K86">
        <f t="shared" si="28"/>
        <v>112</v>
      </c>
      <c r="L86" t="str">
        <f t="shared" si="50"/>
        <v xml:space="preserve"> Macaca mulatta (Rhesus macaque).</v>
      </c>
      <c r="M86" t="str">
        <f t="shared" si="51"/>
        <v xml:space="preserve"> NCBI_TaxID=9544 {ECO:0000313|Ensembl:ENSMMUP00000001326, ECO:0000313|Proteomes:UP000006718};</v>
      </c>
      <c r="N86" t="str">
        <f t="shared" si="29"/>
        <v>Eukaryota</v>
      </c>
      <c r="O86" t="str">
        <f t="shared" si="30"/>
        <v xml:space="preserve"> Metazoa</v>
      </c>
      <c r="P86" t="str">
        <f t="shared" si="31"/>
        <v xml:space="preserve"> Chordata</v>
      </c>
      <c r="Q86" t="str">
        <f t="shared" si="32"/>
        <v xml:space="preserve"> Craniata</v>
      </c>
      <c r="R86" t="str">
        <f t="shared" si="33"/>
        <v xml:space="preserve"> Vertebrata</v>
      </c>
      <c r="S86" t="str">
        <f t="shared" si="34"/>
        <v xml:space="preserve"> Euteleostomi</v>
      </c>
      <c r="T86" t="str">
        <f t="shared" si="35"/>
        <v>Mammalia</v>
      </c>
      <c r="U86" t="str">
        <f t="shared" si="36"/>
        <v xml:space="preserve"> Eutheria</v>
      </c>
      <c r="V86" t="str">
        <f t="shared" si="37"/>
        <v xml:space="preserve"> Euarchontoglires</v>
      </c>
      <c r="W86" t="str">
        <f t="shared" si="38"/>
        <v xml:space="preserve"> Primates</v>
      </c>
      <c r="X86" t="str">
        <f t="shared" si="39"/>
        <v xml:space="preserve"> Haplorrhini</v>
      </c>
      <c r="Y86" t="str">
        <f t="shared" si="40"/>
        <v>Catarrhini</v>
      </c>
      <c r="Z86" t="str">
        <f t="shared" si="41"/>
        <v xml:space="preserve"> Cercopithecidae</v>
      </c>
      <c r="AA86" t="str">
        <f t="shared" si="42"/>
        <v xml:space="preserve"> Cercopithecinae</v>
      </c>
      <c r="AB86" t="str">
        <f t="shared" si="43"/>
        <v xml:space="preserve"> Macaca.</v>
      </c>
      <c r="AC86">
        <f t="shared" si="44"/>
        <v>0</v>
      </c>
      <c r="AD86">
        <f t="shared" si="45"/>
        <v>0</v>
      </c>
      <c r="AE86">
        <f t="shared" si="46"/>
        <v>0</v>
      </c>
      <c r="AF86">
        <f t="shared" si="47"/>
        <v>0</v>
      </c>
    </row>
    <row r="87" spans="1:32" x14ac:dyDescent="0.25">
      <c r="A87" t="s">
        <v>148</v>
      </c>
      <c r="B87" t="s">
        <v>149</v>
      </c>
      <c r="C87">
        <v>157</v>
      </c>
      <c r="D87" t="s">
        <v>12</v>
      </c>
      <c r="E87">
        <v>35</v>
      </c>
      <c r="F87">
        <v>153</v>
      </c>
      <c r="G87">
        <v>438</v>
      </c>
      <c r="H87" t="s">
        <v>13</v>
      </c>
      <c r="I87">
        <f t="shared" si="26"/>
        <v>1</v>
      </c>
      <c r="J87">
        <f t="shared" si="27"/>
        <v>0</v>
      </c>
      <c r="K87">
        <f t="shared" si="28"/>
        <v>119</v>
      </c>
      <c r="L87" t="str">
        <f t="shared" si="50"/>
        <v xml:space="preserve"> Macaca mulatta (Rhesus macaque).</v>
      </c>
      <c r="M87" t="str">
        <f t="shared" si="51"/>
        <v xml:space="preserve"> NCBI_TaxID=9544 {ECO:0000313|Ensembl:ENSMMUP00000001324, ECO:0000313|Proteomes:UP000006718};</v>
      </c>
      <c r="N87" t="str">
        <f t="shared" si="29"/>
        <v>Eukaryota</v>
      </c>
      <c r="O87" t="str">
        <f t="shared" si="30"/>
        <v xml:space="preserve"> Metazoa</v>
      </c>
      <c r="P87" t="str">
        <f t="shared" si="31"/>
        <v xml:space="preserve"> Chordata</v>
      </c>
      <c r="Q87" t="str">
        <f t="shared" si="32"/>
        <v xml:space="preserve"> Craniata</v>
      </c>
      <c r="R87" t="str">
        <f t="shared" si="33"/>
        <v xml:space="preserve"> Vertebrata</v>
      </c>
      <c r="S87" t="str">
        <f t="shared" si="34"/>
        <v xml:space="preserve"> Euteleostomi</v>
      </c>
      <c r="T87" t="str">
        <f t="shared" si="35"/>
        <v>Mammalia</v>
      </c>
      <c r="U87" t="str">
        <f t="shared" si="36"/>
        <v xml:space="preserve"> Eutheria</v>
      </c>
      <c r="V87" t="str">
        <f t="shared" si="37"/>
        <v xml:space="preserve"> Euarchontoglires</v>
      </c>
      <c r="W87" t="str">
        <f t="shared" si="38"/>
        <v xml:space="preserve"> Primates</v>
      </c>
      <c r="X87" t="str">
        <f t="shared" si="39"/>
        <v xml:space="preserve"> Haplorrhini</v>
      </c>
      <c r="Y87" t="str">
        <f t="shared" si="40"/>
        <v>Catarrhini</v>
      </c>
      <c r="Z87" t="str">
        <f t="shared" si="41"/>
        <v xml:space="preserve"> Cercopithecidae</v>
      </c>
      <c r="AA87" t="str">
        <f t="shared" si="42"/>
        <v xml:space="preserve"> Cercopithecinae</v>
      </c>
      <c r="AB87" t="str">
        <f t="shared" si="43"/>
        <v xml:space="preserve"> Macaca.</v>
      </c>
      <c r="AC87">
        <f t="shared" si="44"/>
        <v>0</v>
      </c>
      <c r="AD87">
        <f t="shared" si="45"/>
        <v>0</v>
      </c>
      <c r="AE87">
        <f t="shared" si="46"/>
        <v>0</v>
      </c>
      <c r="AF87">
        <f t="shared" si="47"/>
        <v>0</v>
      </c>
    </row>
    <row r="88" spans="1:32" x14ac:dyDescent="0.25">
      <c r="A88" t="s">
        <v>150</v>
      </c>
      <c r="B88" t="s">
        <v>151</v>
      </c>
      <c r="C88">
        <v>216</v>
      </c>
      <c r="D88" t="s">
        <v>12</v>
      </c>
      <c r="E88">
        <v>86</v>
      </c>
      <c r="F88">
        <v>201</v>
      </c>
      <c r="G88">
        <v>438</v>
      </c>
      <c r="H88" t="s">
        <v>13</v>
      </c>
      <c r="I88">
        <f t="shared" si="26"/>
        <v>1</v>
      </c>
      <c r="J88">
        <f t="shared" si="27"/>
        <v>0</v>
      </c>
      <c r="K88">
        <f t="shared" si="28"/>
        <v>116</v>
      </c>
      <c r="L88" t="str">
        <f t="shared" si="50"/>
        <v xml:space="preserve"> Callithrix jacchus (White-tufted-ear marmoset).</v>
      </c>
      <c r="M88" t="str">
        <f t="shared" si="51"/>
        <v xml:space="preserve"> NCBI_TaxID=9483 {ECO:0000313|Ensembl:ENSCJAP00000045744, ECO:0000313|Proteomes:UP000008225};</v>
      </c>
      <c r="N88" t="str">
        <f t="shared" si="29"/>
        <v>Eukaryota</v>
      </c>
      <c r="O88" t="str">
        <f t="shared" si="30"/>
        <v xml:space="preserve"> Metazoa</v>
      </c>
      <c r="P88" t="str">
        <f t="shared" si="31"/>
        <v xml:space="preserve"> Chordata</v>
      </c>
      <c r="Q88" t="str">
        <f t="shared" si="32"/>
        <v xml:space="preserve"> Craniata</v>
      </c>
      <c r="R88" t="str">
        <f t="shared" si="33"/>
        <v xml:space="preserve"> Vertebrata</v>
      </c>
      <c r="S88" t="str">
        <f t="shared" si="34"/>
        <v xml:space="preserve"> Euteleostomi</v>
      </c>
      <c r="T88" t="str">
        <f t="shared" si="35"/>
        <v>Mammalia</v>
      </c>
      <c r="U88" t="str">
        <f t="shared" si="36"/>
        <v xml:space="preserve"> Eutheria</v>
      </c>
      <c r="V88" t="str">
        <f t="shared" si="37"/>
        <v xml:space="preserve"> Euarchontoglires</v>
      </c>
      <c r="W88" t="str">
        <f t="shared" si="38"/>
        <v xml:space="preserve"> Primates</v>
      </c>
      <c r="X88" t="str">
        <f t="shared" si="39"/>
        <v xml:space="preserve"> Haplorrhini</v>
      </c>
      <c r="Y88" t="str">
        <f t="shared" si="40"/>
        <v>Platyrrhini</v>
      </c>
      <c r="Z88" t="str">
        <f t="shared" si="41"/>
        <v xml:space="preserve"> Cebidae</v>
      </c>
      <c r="AA88" t="str">
        <f t="shared" si="42"/>
        <v xml:space="preserve"> Callitrichinae</v>
      </c>
      <c r="AB88" t="str">
        <f t="shared" si="43"/>
        <v xml:space="preserve"> Callithrix.</v>
      </c>
      <c r="AC88">
        <f t="shared" si="44"/>
        <v>0</v>
      </c>
      <c r="AD88">
        <f t="shared" si="45"/>
        <v>0</v>
      </c>
      <c r="AE88">
        <f t="shared" si="46"/>
        <v>0</v>
      </c>
      <c r="AF88">
        <f t="shared" si="47"/>
        <v>0</v>
      </c>
    </row>
    <row r="89" spans="1:32" x14ac:dyDescent="0.25">
      <c r="A89" t="s">
        <v>152</v>
      </c>
      <c r="B89" t="s">
        <v>153</v>
      </c>
      <c r="C89">
        <v>276</v>
      </c>
      <c r="D89" t="s">
        <v>12</v>
      </c>
      <c r="E89">
        <v>157</v>
      </c>
      <c r="F89">
        <v>272</v>
      </c>
      <c r="G89">
        <v>438</v>
      </c>
      <c r="H89" t="s">
        <v>13</v>
      </c>
      <c r="I89">
        <f t="shared" si="26"/>
        <v>1</v>
      </c>
      <c r="J89">
        <f t="shared" si="27"/>
        <v>1</v>
      </c>
      <c r="K89">
        <f t="shared" si="28"/>
        <v>116</v>
      </c>
      <c r="L89" t="str">
        <f t="shared" si="50"/>
        <v xml:space="preserve"> Monodelphis domestica (Gray short-tailed opossum).</v>
      </c>
      <c r="M89" t="str">
        <f t="shared" si="51"/>
        <v xml:space="preserve"> NCBI_TaxID=13616 {ECO:0000313|Ensembl:ENSMODP00000017267, ECO:0000313|Proteomes:UP000002280};</v>
      </c>
      <c r="N89" t="str">
        <f t="shared" si="29"/>
        <v>Eukaryota</v>
      </c>
      <c r="O89" t="str">
        <f t="shared" si="30"/>
        <v xml:space="preserve"> Metazoa</v>
      </c>
      <c r="P89" t="str">
        <f t="shared" si="31"/>
        <v xml:space="preserve"> Chordata</v>
      </c>
      <c r="Q89" t="str">
        <f t="shared" si="32"/>
        <v xml:space="preserve"> Craniata</v>
      </c>
      <c r="R89" t="str">
        <f t="shared" si="33"/>
        <v xml:space="preserve"> Vertebrata</v>
      </c>
      <c r="S89" t="str">
        <f t="shared" si="34"/>
        <v xml:space="preserve"> Euteleostomi</v>
      </c>
      <c r="T89" t="str">
        <f t="shared" si="35"/>
        <v>Mammalia</v>
      </c>
      <c r="U89" t="str">
        <f t="shared" si="36"/>
        <v xml:space="preserve"> Metatheria</v>
      </c>
      <c r="V89" t="str">
        <f t="shared" si="37"/>
        <v xml:space="preserve"> Didelphimorphia</v>
      </c>
      <c r="W89" t="str">
        <f t="shared" si="38"/>
        <v xml:space="preserve"> Didelphidae</v>
      </c>
      <c r="X89" t="str">
        <f t="shared" si="39"/>
        <v xml:space="preserve"> Monodelphis.</v>
      </c>
      <c r="Y89">
        <f t="shared" si="40"/>
        <v>0</v>
      </c>
      <c r="Z89">
        <f t="shared" si="41"/>
        <v>0</v>
      </c>
      <c r="AA89">
        <f t="shared" si="42"/>
        <v>0</v>
      </c>
      <c r="AB89">
        <f t="shared" si="43"/>
        <v>0</v>
      </c>
      <c r="AC89">
        <f t="shared" si="44"/>
        <v>0</v>
      </c>
      <c r="AD89">
        <f t="shared" si="45"/>
        <v>0</v>
      </c>
      <c r="AE89">
        <f t="shared" si="46"/>
        <v>0</v>
      </c>
      <c r="AF89">
        <f t="shared" si="47"/>
        <v>0</v>
      </c>
    </row>
    <row r="90" spans="1:32" x14ac:dyDescent="0.25">
      <c r="A90" t="s">
        <v>152</v>
      </c>
      <c r="B90" t="s">
        <v>153</v>
      </c>
      <c r="C90">
        <v>276</v>
      </c>
      <c r="D90" t="s">
        <v>26</v>
      </c>
      <c r="E90">
        <v>1</v>
      </c>
      <c r="F90">
        <v>114</v>
      </c>
      <c r="G90">
        <v>101</v>
      </c>
      <c r="H90" t="s">
        <v>27</v>
      </c>
      <c r="I90">
        <f t="shared" si="26"/>
        <v>1</v>
      </c>
      <c r="J90">
        <f t="shared" si="27"/>
        <v>1</v>
      </c>
      <c r="K90">
        <f t="shared" si="28"/>
        <v>116</v>
      </c>
      <c r="L90" t="str">
        <f t="shared" si="50"/>
        <v xml:space="preserve"> Monodelphis domestica (Gray short-tailed opossum).</v>
      </c>
      <c r="M90" t="str">
        <f t="shared" si="51"/>
        <v xml:space="preserve"> NCBI_TaxID=13616 {ECO:0000313|Ensembl:ENSMODP00000017267, ECO:0000313|Proteomes:UP000002280};</v>
      </c>
      <c r="N90" t="str">
        <f t="shared" si="29"/>
        <v>Eukaryota</v>
      </c>
      <c r="O90" t="str">
        <f t="shared" si="30"/>
        <v xml:space="preserve"> Metazoa</v>
      </c>
      <c r="P90" t="str">
        <f t="shared" si="31"/>
        <v xml:space="preserve"> Chordata</v>
      </c>
      <c r="Q90" t="str">
        <f t="shared" si="32"/>
        <v xml:space="preserve"> Craniata</v>
      </c>
      <c r="R90" t="str">
        <f t="shared" si="33"/>
        <v xml:space="preserve"> Vertebrata</v>
      </c>
      <c r="S90" t="str">
        <f t="shared" si="34"/>
        <v xml:space="preserve"> Euteleostomi</v>
      </c>
      <c r="T90" t="str">
        <f t="shared" si="35"/>
        <v>Mammalia</v>
      </c>
      <c r="U90" t="str">
        <f t="shared" si="36"/>
        <v xml:space="preserve"> Metatheria</v>
      </c>
      <c r="V90" t="str">
        <f t="shared" si="37"/>
        <v xml:space="preserve"> Didelphimorphia</v>
      </c>
      <c r="W90" t="str">
        <f t="shared" si="38"/>
        <v xml:space="preserve"> Didelphidae</v>
      </c>
      <c r="X90" t="str">
        <f t="shared" si="39"/>
        <v xml:space="preserve"> Monodelphis.</v>
      </c>
      <c r="Y90">
        <f t="shared" si="40"/>
        <v>0</v>
      </c>
      <c r="Z90">
        <f t="shared" si="41"/>
        <v>0</v>
      </c>
      <c r="AA90">
        <f t="shared" si="42"/>
        <v>0</v>
      </c>
      <c r="AB90">
        <f t="shared" si="43"/>
        <v>0</v>
      </c>
      <c r="AC90">
        <f t="shared" si="44"/>
        <v>0</v>
      </c>
      <c r="AD90">
        <f t="shared" si="45"/>
        <v>0</v>
      </c>
      <c r="AE90">
        <f t="shared" si="46"/>
        <v>0</v>
      </c>
      <c r="AF90">
        <f t="shared" si="47"/>
        <v>0</v>
      </c>
    </row>
    <row r="91" spans="1:32" x14ac:dyDescent="0.25">
      <c r="A91" t="s">
        <v>154</v>
      </c>
      <c r="B91" t="s">
        <v>155</v>
      </c>
      <c r="C91">
        <v>152</v>
      </c>
      <c r="D91" t="s">
        <v>12</v>
      </c>
      <c r="E91">
        <v>31</v>
      </c>
      <c r="F91">
        <v>148</v>
      </c>
      <c r="G91">
        <v>438</v>
      </c>
      <c r="H91" t="s">
        <v>13</v>
      </c>
      <c r="I91">
        <f t="shared" si="26"/>
        <v>1</v>
      </c>
      <c r="J91">
        <f t="shared" si="27"/>
        <v>0</v>
      </c>
      <c r="K91">
        <f t="shared" si="28"/>
        <v>118</v>
      </c>
      <c r="L91" t="str">
        <f t="shared" si="50"/>
        <v xml:space="preserve"> Monodelphis domestica (Gray short-tailed opossum).</v>
      </c>
      <c r="M91" t="str">
        <f t="shared" si="51"/>
        <v xml:space="preserve"> NCBI_TaxID=13616 {ECO:0000313|Ensembl:ENSMODP00000017259, ECO:0000313|Proteomes:UP000002280};</v>
      </c>
      <c r="N91" t="str">
        <f t="shared" si="29"/>
        <v>Eukaryota</v>
      </c>
      <c r="O91" t="str">
        <f t="shared" si="30"/>
        <v xml:space="preserve"> Metazoa</v>
      </c>
      <c r="P91" t="str">
        <f t="shared" si="31"/>
        <v xml:space="preserve"> Chordata</v>
      </c>
      <c r="Q91" t="str">
        <f t="shared" si="32"/>
        <v xml:space="preserve"> Craniata</v>
      </c>
      <c r="R91" t="str">
        <f t="shared" si="33"/>
        <v xml:space="preserve"> Vertebrata</v>
      </c>
      <c r="S91" t="str">
        <f t="shared" si="34"/>
        <v xml:space="preserve"> Euteleostomi</v>
      </c>
      <c r="T91" t="str">
        <f t="shared" si="35"/>
        <v>Mammalia</v>
      </c>
      <c r="U91" t="str">
        <f t="shared" si="36"/>
        <v xml:space="preserve"> Metatheria</v>
      </c>
      <c r="V91" t="str">
        <f t="shared" si="37"/>
        <v xml:space="preserve"> Didelphimorphia</v>
      </c>
      <c r="W91" t="str">
        <f t="shared" si="38"/>
        <v xml:space="preserve"> Didelphidae</v>
      </c>
      <c r="X91" t="str">
        <f t="shared" si="39"/>
        <v xml:space="preserve"> Monodelphis.</v>
      </c>
      <c r="Y91">
        <f t="shared" si="40"/>
        <v>0</v>
      </c>
      <c r="Z91">
        <f t="shared" si="41"/>
        <v>0</v>
      </c>
      <c r="AA91">
        <f t="shared" si="42"/>
        <v>0</v>
      </c>
      <c r="AB91">
        <f t="shared" si="43"/>
        <v>0</v>
      </c>
      <c r="AC91">
        <f t="shared" si="44"/>
        <v>0</v>
      </c>
      <c r="AD91">
        <f t="shared" si="45"/>
        <v>0</v>
      </c>
      <c r="AE91">
        <f t="shared" si="46"/>
        <v>0</v>
      </c>
      <c r="AF91">
        <f t="shared" si="47"/>
        <v>0</v>
      </c>
    </row>
    <row r="92" spans="1:32" x14ac:dyDescent="0.25">
      <c r="A92" t="s">
        <v>156</v>
      </c>
      <c r="B92" t="s">
        <v>157</v>
      </c>
      <c r="C92">
        <v>157</v>
      </c>
      <c r="D92" t="s">
        <v>12</v>
      </c>
      <c r="E92">
        <v>38</v>
      </c>
      <c r="F92">
        <v>154</v>
      </c>
      <c r="G92">
        <v>438</v>
      </c>
      <c r="H92" t="s">
        <v>13</v>
      </c>
      <c r="I92">
        <f t="shared" si="26"/>
        <v>1</v>
      </c>
      <c r="J92">
        <f t="shared" si="27"/>
        <v>0</v>
      </c>
      <c r="K92">
        <f t="shared" si="28"/>
        <v>117</v>
      </c>
      <c r="L92" t="str">
        <f t="shared" si="50"/>
        <v xml:space="preserve"> Monodelphis domestica (Gray short-tailed opossum).</v>
      </c>
      <c r="M92" t="str">
        <f t="shared" si="51"/>
        <v xml:space="preserve"> NCBI_TaxID=13616 {ECO:0000313|Ensembl:ENSMODP00000017254, ECO:0000313|Proteomes:UP000002280};</v>
      </c>
      <c r="N92" t="str">
        <f t="shared" si="29"/>
        <v>Eukaryota</v>
      </c>
      <c r="O92" t="str">
        <f t="shared" si="30"/>
        <v xml:space="preserve"> Metazoa</v>
      </c>
      <c r="P92" t="str">
        <f t="shared" si="31"/>
        <v xml:space="preserve"> Chordata</v>
      </c>
      <c r="Q92" t="str">
        <f t="shared" si="32"/>
        <v xml:space="preserve"> Craniata</v>
      </c>
      <c r="R92" t="str">
        <f t="shared" si="33"/>
        <v xml:space="preserve"> Vertebrata</v>
      </c>
      <c r="S92" t="str">
        <f t="shared" si="34"/>
        <v xml:space="preserve"> Euteleostomi</v>
      </c>
      <c r="T92" t="str">
        <f t="shared" si="35"/>
        <v>Mammalia</v>
      </c>
      <c r="U92" t="str">
        <f t="shared" si="36"/>
        <v xml:space="preserve"> Metatheria</v>
      </c>
      <c r="V92" t="str">
        <f t="shared" si="37"/>
        <v xml:space="preserve"> Didelphimorphia</v>
      </c>
      <c r="W92" t="str">
        <f t="shared" si="38"/>
        <v xml:space="preserve"> Didelphidae</v>
      </c>
      <c r="X92" t="str">
        <f t="shared" si="39"/>
        <v xml:space="preserve"> Monodelphis.</v>
      </c>
      <c r="Y92">
        <f t="shared" si="40"/>
        <v>0</v>
      </c>
      <c r="Z92">
        <f t="shared" si="41"/>
        <v>0</v>
      </c>
      <c r="AA92">
        <f t="shared" si="42"/>
        <v>0</v>
      </c>
      <c r="AB92">
        <f t="shared" si="43"/>
        <v>0</v>
      </c>
      <c r="AC92">
        <f t="shared" si="44"/>
        <v>0</v>
      </c>
      <c r="AD92">
        <f t="shared" si="45"/>
        <v>0</v>
      </c>
      <c r="AE92">
        <f t="shared" si="46"/>
        <v>0</v>
      </c>
      <c r="AF92">
        <f t="shared" si="47"/>
        <v>0</v>
      </c>
    </row>
    <row r="93" spans="1:32" x14ac:dyDescent="0.25">
      <c r="A93" t="s">
        <v>158</v>
      </c>
      <c r="B93" t="s">
        <v>159</v>
      </c>
      <c r="C93">
        <v>163</v>
      </c>
      <c r="D93" t="s">
        <v>12</v>
      </c>
      <c r="E93">
        <v>51</v>
      </c>
      <c r="F93">
        <v>159</v>
      </c>
      <c r="G93">
        <v>438</v>
      </c>
      <c r="H93" t="s">
        <v>13</v>
      </c>
      <c r="I93">
        <f t="shared" si="26"/>
        <v>1</v>
      </c>
      <c r="J93">
        <f t="shared" si="27"/>
        <v>0</v>
      </c>
      <c r="K93">
        <f t="shared" si="28"/>
        <v>109</v>
      </c>
      <c r="L93" t="str">
        <f t="shared" si="50"/>
        <v xml:space="preserve"> Monodelphis domestica (Gray short-tailed opossum).</v>
      </c>
      <c r="M93" t="str">
        <f t="shared" si="51"/>
        <v xml:space="preserve"> NCBI_TaxID=13616 {ECO:0000313|Ensembl:ENSMODP00000017250, ECO:0000313|Proteomes:UP000002280};</v>
      </c>
      <c r="N93" t="str">
        <f t="shared" si="29"/>
        <v>Eukaryota</v>
      </c>
      <c r="O93" t="str">
        <f t="shared" si="30"/>
        <v xml:space="preserve"> Metazoa</v>
      </c>
      <c r="P93" t="str">
        <f t="shared" si="31"/>
        <v xml:space="preserve"> Chordata</v>
      </c>
      <c r="Q93" t="str">
        <f t="shared" si="32"/>
        <v xml:space="preserve"> Craniata</v>
      </c>
      <c r="R93" t="str">
        <f t="shared" si="33"/>
        <v xml:space="preserve"> Vertebrata</v>
      </c>
      <c r="S93" t="str">
        <f t="shared" si="34"/>
        <v xml:space="preserve"> Euteleostomi</v>
      </c>
      <c r="T93" t="str">
        <f t="shared" si="35"/>
        <v>Mammalia</v>
      </c>
      <c r="U93" t="str">
        <f t="shared" si="36"/>
        <v xml:space="preserve"> Metatheria</v>
      </c>
      <c r="V93" t="str">
        <f t="shared" si="37"/>
        <v xml:space="preserve"> Didelphimorphia</v>
      </c>
      <c r="W93" t="str">
        <f t="shared" si="38"/>
        <v xml:space="preserve"> Didelphidae</v>
      </c>
      <c r="X93" t="str">
        <f t="shared" si="39"/>
        <v xml:space="preserve"> Monodelphis.</v>
      </c>
      <c r="Y93">
        <f t="shared" si="40"/>
        <v>0</v>
      </c>
      <c r="Z93">
        <f t="shared" si="41"/>
        <v>0</v>
      </c>
      <c r="AA93">
        <f t="shared" si="42"/>
        <v>0</v>
      </c>
      <c r="AB93">
        <f t="shared" si="43"/>
        <v>0</v>
      </c>
      <c r="AC93">
        <f t="shared" si="44"/>
        <v>0</v>
      </c>
      <c r="AD93">
        <f t="shared" si="45"/>
        <v>0</v>
      </c>
      <c r="AE93">
        <f t="shared" si="46"/>
        <v>0</v>
      </c>
      <c r="AF93">
        <f t="shared" si="47"/>
        <v>0</v>
      </c>
    </row>
    <row r="94" spans="1:32" x14ac:dyDescent="0.25">
      <c r="A94" t="s">
        <v>160</v>
      </c>
      <c r="B94" t="s">
        <v>161</v>
      </c>
      <c r="C94">
        <v>154</v>
      </c>
      <c r="D94" t="s">
        <v>12</v>
      </c>
      <c r="E94">
        <v>34</v>
      </c>
      <c r="F94">
        <v>150</v>
      </c>
      <c r="G94">
        <v>438</v>
      </c>
      <c r="H94" t="s">
        <v>13</v>
      </c>
      <c r="I94">
        <f t="shared" si="26"/>
        <v>1</v>
      </c>
      <c r="J94">
        <f t="shared" si="27"/>
        <v>0</v>
      </c>
      <c r="K94">
        <f t="shared" si="28"/>
        <v>117</v>
      </c>
      <c r="L94" t="str">
        <f t="shared" si="50"/>
        <v xml:space="preserve"> Monodelphis domestica (Gray short-tailed opossum).</v>
      </c>
      <c r="M94" t="str">
        <f t="shared" si="51"/>
        <v xml:space="preserve"> NCBI_TaxID=13616 {ECO:0000313|Ensembl:ENSMODP00000017247, ECO:0000313|Proteomes:UP000002280};</v>
      </c>
      <c r="N94" t="str">
        <f t="shared" si="29"/>
        <v>Eukaryota</v>
      </c>
      <c r="O94" t="str">
        <f t="shared" si="30"/>
        <v xml:space="preserve"> Metazoa</v>
      </c>
      <c r="P94" t="str">
        <f t="shared" si="31"/>
        <v xml:space="preserve"> Chordata</v>
      </c>
      <c r="Q94" t="str">
        <f t="shared" si="32"/>
        <v xml:space="preserve"> Craniata</v>
      </c>
      <c r="R94" t="str">
        <f t="shared" si="33"/>
        <v xml:space="preserve"> Vertebrata</v>
      </c>
      <c r="S94" t="str">
        <f t="shared" si="34"/>
        <v xml:space="preserve"> Euteleostomi</v>
      </c>
      <c r="T94" t="str">
        <f t="shared" si="35"/>
        <v>Mammalia</v>
      </c>
      <c r="U94" t="str">
        <f t="shared" si="36"/>
        <v xml:space="preserve"> Metatheria</v>
      </c>
      <c r="V94" t="str">
        <f t="shared" si="37"/>
        <v xml:space="preserve"> Didelphimorphia</v>
      </c>
      <c r="W94" t="str">
        <f t="shared" si="38"/>
        <v xml:space="preserve"> Didelphidae</v>
      </c>
      <c r="X94" t="str">
        <f t="shared" si="39"/>
        <v xml:space="preserve"> Monodelphis.</v>
      </c>
      <c r="Y94">
        <f t="shared" si="40"/>
        <v>0</v>
      </c>
      <c r="Z94">
        <f t="shared" si="41"/>
        <v>0</v>
      </c>
      <c r="AA94">
        <f t="shared" si="42"/>
        <v>0</v>
      </c>
      <c r="AB94">
        <f t="shared" si="43"/>
        <v>0</v>
      </c>
      <c r="AC94">
        <f t="shared" si="44"/>
        <v>0</v>
      </c>
      <c r="AD94">
        <f t="shared" si="45"/>
        <v>0</v>
      </c>
      <c r="AE94">
        <f t="shared" si="46"/>
        <v>0</v>
      </c>
      <c r="AF94">
        <f t="shared" si="47"/>
        <v>0</v>
      </c>
    </row>
    <row r="95" spans="1:32" x14ac:dyDescent="0.25">
      <c r="A95" t="s">
        <v>162</v>
      </c>
      <c r="B95" t="s">
        <v>163</v>
      </c>
      <c r="C95">
        <v>152</v>
      </c>
      <c r="D95" t="s">
        <v>12</v>
      </c>
      <c r="E95">
        <v>34</v>
      </c>
      <c r="F95">
        <v>148</v>
      </c>
      <c r="G95">
        <v>438</v>
      </c>
      <c r="H95" t="s">
        <v>13</v>
      </c>
      <c r="I95">
        <f t="shared" si="26"/>
        <v>1</v>
      </c>
      <c r="J95">
        <f t="shared" si="27"/>
        <v>0</v>
      </c>
      <c r="K95">
        <f t="shared" si="28"/>
        <v>115</v>
      </c>
      <c r="L95" t="str">
        <f t="shared" si="50"/>
        <v xml:space="preserve"> Monodelphis domestica (Gray short-tailed opossum).</v>
      </c>
      <c r="M95" t="str">
        <f t="shared" si="51"/>
        <v xml:space="preserve"> NCBI_TaxID=13616 {ECO:0000313|Ensembl:ENSMODP00000017242, ECO:0000313|Proteomes:UP000002280};</v>
      </c>
      <c r="N95" t="str">
        <f t="shared" si="29"/>
        <v>Eukaryota</v>
      </c>
      <c r="O95" t="str">
        <f t="shared" si="30"/>
        <v xml:space="preserve"> Metazoa</v>
      </c>
      <c r="P95" t="str">
        <f t="shared" si="31"/>
        <v xml:space="preserve"> Chordata</v>
      </c>
      <c r="Q95" t="str">
        <f t="shared" si="32"/>
        <v xml:space="preserve"> Craniata</v>
      </c>
      <c r="R95" t="str">
        <f t="shared" si="33"/>
        <v xml:space="preserve"> Vertebrata</v>
      </c>
      <c r="S95" t="str">
        <f t="shared" si="34"/>
        <v xml:space="preserve"> Euteleostomi</v>
      </c>
      <c r="T95" t="str">
        <f t="shared" si="35"/>
        <v>Mammalia</v>
      </c>
      <c r="U95" t="str">
        <f t="shared" si="36"/>
        <v xml:space="preserve"> Metatheria</v>
      </c>
      <c r="V95" t="str">
        <f t="shared" si="37"/>
        <v xml:space="preserve"> Didelphimorphia</v>
      </c>
      <c r="W95" t="str">
        <f t="shared" si="38"/>
        <v xml:space="preserve"> Didelphidae</v>
      </c>
      <c r="X95" t="str">
        <f t="shared" si="39"/>
        <v xml:space="preserve"> Monodelphis.</v>
      </c>
      <c r="Y95">
        <f t="shared" si="40"/>
        <v>0</v>
      </c>
      <c r="Z95">
        <f t="shared" si="41"/>
        <v>0</v>
      </c>
      <c r="AA95">
        <f t="shared" si="42"/>
        <v>0</v>
      </c>
      <c r="AB95">
        <f t="shared" si="43"/>
        <v>0</v>
      </c>
      <c r="AC95">
        <f t="shared" si="44"/>
        <v>0</v>
      </c>
      <c r="AD95">
        <f t="shared" si="45"/>
        <v>0</v>
      </c>
      <c r="AE95">
        <f t="shared" si="46"/>
        <v>0</v>
      </c>
      <c r="AF95">
        <f t="shared" si="47"/>
        <v>0</v>
      </c>
    </row>
    <row r="96" spans="1:32" x14ac:dyDescent="0.25">
      <c r="A96" t="s">
        <v>164</v>
      </c>
      <c r="B96" t="s">
        <v>165</v>
      </c>
      <c r="C96">
        <v>174</v>
      </c>
      <c r="D96" t="s">
        <v>12</v>
      </c>
      <c r="E96">
        <v>60</v>
      </c>
      <c r="F96">
        <v>171</v>
      </c>
      <c r="G96">
        <v>438</v>
      </c>
      <c r="H96" t="s">
        <v>13</v>
      </c>
      <c r="I96">
        <f t="shared" si="26"/>
        <v>1</v>
      </c>
      <c r="J96">
        <f t="shared" si="27"/>
        <v>0</v>
      </c>
      <c r="K96">
        <f t="shared" si="28"/>
        <v>112</v>
      </c>
      <c r="L96" t="str">
        <f t="shared" si="50"/>
        <v xml:space="preserve"> Monodelphis domestica (Gray short-tailed opossum).</v>
      </c>
      <c r="M96" t="str">
        <f t="shared" si="51"/>
        <v xml:space="preserve"> NCBI_TaxID=13616 {ECO:0000313|Ensembl:ENSMODP00000017238, ECO:0000313|Proteomes:UP000002280};</v>
      </c>
      <c r="N96" t="str">
        <f t="shared" si="29"/>
        <v>Eukaryota</v>
      </c>
      <c r="O96" t="str">
        <f t="shared" si="30"/>
        <v xml:space="preserve"> Metazoa</v>
      </c>
      <c r="P96" t="str">
        <f t="shared" si="31"/>
        <v xml:space="preserve"> Chordata</v>
      </c>
      <c r="Q96" t="str">
        <f t="shared" si="32"/>
        <v xml:space="preserve"> Craniata</v>
      </c>
      <c r="R96" t="str">
        <f t="shared" si="33"/>
        <v xml:space="preserve"> Vertebrata</v>
      </c>
      <c r="S96" t="str">
        <f t="shared" si="34"/>
        <v xml:space="preserve"> Euteleostomi</v>
      </c>
      <c r="T96" t="str">
        <f t="shared" si="35"/>
        <v>Mammalia</v>
      </c>
      <c r="U96" t="str">
        <f t="shared" si="36"/>
        <v xml:space="preserve"> Metatheria</v>
      </c>
      <c r="V96" t="str">
        <f t="shared" si="37"/>
        <v xml:space="preserve"> Didelphimorphia</v>
      </c>
      <c r="W96" t="str">
        <f t="shared" si="38"/>
        <v xml:space="preserve"> Didelphidae</v>
      </c>
      <c r="X96" t="str">
        <f t="shared" si="39"/>
        <v xml:space="preserve"> Monodelphis.</v>
      </c>
      <c r="Y96">
        <f t="shared" si="40"/>
        <v>0</v>
      </c>
      <c r="Z96">
        <f t="shared" si="41"/>
        <v>0</v>
      </c>
      <c r="AA96">
        <f t="shared" si="42"/>
        <v>0</v>
      </c>
      <c r="AB96">
        <f t="shared" si="43"/>
        <v>0</v>
      </c>
      <c r="AC96">
        <f t="shared" si="44"/>
        <v>0</v>
      </c>
      <c r="AD96">
        <f t="shared" si="45"/>
        <v>0</v>
      </c>
      <c r="AE96">
        <f t="shared" si="46"/>
        <v>0</v>
      </c>
      <c r="AF96">
        <f t="shared" si="47"/>
        <v>0</v>
      </c>
    </row>
    <row r="97" spans="1:32" x14ac:dyDescent="0.25">
      <c r="A97" t="s">
        <v>166</v>
      </c>
      <c r="B97" t="s">
        <v>167</v>
      </c>
      <c r="C97">
        <v>218</v>
      </c>
      <c r="D97" t="s">
        <v>12</v>
      </c>
      <c r="E97">
        <v>87</v>
      </c>
      <c r="F97">
        <v>203</v>
      </c>
      <c r="G97">
        <v>438</v>
      </c>
      <c r="H97" t="s">
        <v>13</v>
      </c>
      <c r="I97">
        <f t="shared" si="26"/>
        <v>1</v>
      </c>
      <c r="J97">
        <f t="shared" si="27"/>
        <v>0</v>
      </c>
      <c r="K97">
        <f t="shared" si="28"/>
        <v>117</v>
      </c>
      <c r="L97" t="str">
        <f t="shared" si="50"/>
        <v xml:space="preserve"> Equus caballus (Horse).</v>
      </c>
      <c r="M97" t="str">
        <f t="shared" si="51"/>
        <v xml:space="preserve"> NCBI_TaxID=9796 {ECO:0000313|Ensembl:ENSECAP00000013315, ECO:0000313|Proteomes:UP000002281};</v>
      </c>
      <c r="N97" t="str">
        <f t="shared" si="29"/>
        <v>Eukaryota</v>
      </c>
      <c r="O97" t="str">
        <f t="shared" si="30"/>
        <v xml:space="preserve"> Metazoa</v>
      </c>
      <c r="P97" t="str">
        <f t="shared" si="31"/>
        <v xml:space="preserve"> Chordata</v>
      </c>
      <c r="Q97" t="str">
        <f t="shared" si="32"/>
        <v xml:space="preserve"> Craniata</v>
      </c>
      <c r="R97" t="str">
        <f t="shared" si="33"/>
        <v xml:space="preserve"> Vertebrata</v>
      </c>
      <c r="S97" t="str">
        <f t="shared" si="34"/>
        <v xml:space="preserve"> Euteleostomi</v>
      </c>
      <c r="T97" t="str">
        <f t="shared" si="35"/>
        <v>Mammalia</v>
      </c>
      <c r="U97" t="str">
        <f t="shared" si="36"/>
        <v xml:space="preserve"> Eutheria</v>
      </c>
      <c r="V97" t="str">
        <f t="shared" si="37"/>
        <v xml:space="preserve"> Laurasiatheria</v>
      </c>
      <c r="W97" t="str">
        <f t="shared" si="38"/>
        <v xml:space="preserve"> Perissodactyla</v>
      </c>
      <c r="X97" t="str">
        <f t="shared" si="39"/>
        <v xml:space="preserve"> Equidae</v>
      </c>
      <c r="Y97" t="str">
        <f t="shared" si="40"/>
        <v xml:space="preserve"> Equus.</v>
      </c>
      <c r="Z97">
        <f t="shared" si="41"/>
        <v>0</v>
      </c>
      <c r="AA97">
        <f t="shared" si="42"/>
        <v>0</v>
      </c>
      <c r="AB97">
        <f t="shared" si="43"/>
        <v>0</v>
      </c>
      <c r="AC97">
        <f t="shared" si="44"/>
        <v>0</v>
      </c>
      <c r="AD97">
        <f t="shared" si="45"/>
        <v>0</v>
      </c>
      <c r="AE97">
        <f t="shared" si="46"/>
        <v>0</v>
      </c>
      <c r="AF97">
        <f t="shared" si="47"/>
        <v>0</v>
      </c>
    </row>
    <row r="98" spans="1:32" x14ac:dyDescent="0.25">
      <c r="A98" t="s">
        <v>168</v>
      </c>
      <c r="B98" t="s">
        <v>169</v>
      </c>
      <c r="C98">
        <v>160</v>
      </c>
      <c r="D98" t="s">
        <v>12</v>
      </c>
      <c r="E98">
        <v>38</v>
      </c>
      <c r="F98">
        <v>157</v>
      </c>
      <c r="G98">
        <v>438</v>
      </c>
      <c r="H98" t="s">
        <v>13</v>
      </c>
      <c r="I98">
        <f t="shared" si="26"/>
        <v>1</v>
      </c>
      <c r="J98">
        <f t="shared" si="27"/>
        <v>0</v>
      </c>
      <c r="K98">
        <f t="shared" si="28"/>
        <v>120</v>
      </c>
      <c r="L98" t="str">
        <f t="shared" si="50"/>
        <v xml:space="preserve"> Ornithorhynchus anatinus (Duckbill platypus).</v>
      </c>
      <c r="M98" t="str">
        <f t="shared" si="51"/>
        <v xml:space="preserve"> NCBI_TaxID=9258 {ECO:0000313|Ensembl:ENSOANP00000016720, ECO:0000313|Proteomes:UP000002279};</v>
      </c>
      <c r="N98" t="str">
        <f t="shared" si="29"/>
        <v>Eukaryota</v>
      </c>
      <c r="O98" t="str">
        <f t="shared" si="30"/>
        <v xml:space="preserve"> Metazoa</v>
      </c>
      <c r="P98" t="str">
        <f t="shared" si="31"/>
        <v xml:space="preserve"> Chordata</v>
      </c>
      <c r="Q98" t="str">
        <f t="shared" si="32"/>
        <v xml:space="preserve"> Craniata</v>
      </c>
      <c r="R98" t="str">
        <f t="shared" si="33"/>
        <v xml:space="preserve"> Vertebrata</v>
      </c>
      <c r="S98" t="str">
        <f t="shared" si="34"/>
        <v xml:space="preserve"> Euteleostomi</v>
      </c>
      <c r="T98" t="str">
        <f t="shared" si="35"/>
        <v>Mammalia</v>
      </c>
      <c r="U98" t="str">
        <f t="shared" si="36"/>
        <v xml:space="preserve"> Monotremata</v>
      </c>
      <c r="V98" t="str">
        <f t="shared" si="37"/>
        <v xml:space="preserve"> Ornithorhynchidae</v>
      </c>
      <c r="W98" t="str">
        <f t="shared" si="38"/>
        <v xml:space="preserve"> Ornithorhynchus.</v>
      </c>
      <c r="X98">
        <f t="shared" si="39"/>
        <v>0</v>
      </c>
      <c r="Y98">
        <f t="shared" si="40"/>
        <v>0</v>
      </c>
      <c r="Z98">
        <f t="shared" si="41"/>
        <v>0</v>
      </c>
      <c r="AA98">
        <f t="shared" si="42"/>
        <v>0</v>
      </c>
      <c r="AB98">
        <f t="shared" si="43"/>
        <v>0</v>
      </c>
      <c r="AC98">
        <f t="shared" si="44"/>
        <v>0</v>
      </c>
      <c r="AD98">
        <f t="shared" si="45"/>
        <v>0</v>
      </c>
      <c r="AE98">
        <f t="shared" si="46"/>
        <v>0</v>
      </c>
      <c r="AF98">
        <f t="shared" si="47"/>
        <v>0</v>
      </c>
    </row>
    <row r="99" spans="1:32" x14ac:dyDescent="0.25">
      <c r="A99" t="s">
        <v>170</v>
      </c>
      <c r="B99" t="s">
        <v>171</v>
      </c>
      <c r="C99">
        <v>152</v>
      </c>
      <c r="D99" t="s">
        <v>12</v>
      </c>
      <c r="E99">
        <v>33</v>
      </c>
      <c r="F99">
        <v>148</v>
      </c>
      <c r="G99">
        <v>438</v>
      </c>
      <c r="H99" t="s">
        <v>13</v>
      </c>
      <c r="I99">
        <f t="shared" si="26"/>
        <v>1</v>
      </c>
      <c r="J99">
        <f t="shared" si="27"/>
        <v>0</v>
      </c>
      <c r="K99">
        <f t="shared" si="28"/>
        <v>116</v>
      </c>
      <c r="L99" t="str">
        <f t="shared" si="50"/>
        <v xml:space="preserve"> Ornithorhynchus anatinus (Duckbill platypus).</v>
      </c>
      <c r="M99" t="str">
        <f t="shared" si="51"/>
        <v xml:space="preserve"> NCBI_TaxID=9258 {ECO:0000313|Ensembl:ENSOANP00000016719, ECO:0000313|Proteomes:UP000002279};</v>
      </c>
      <c r="N99" t="str">
        <f t="shared" si="29"/>
        <v>Eukaryota</v>
      </c>
      <c r="O99" t="str">
        <f t="shared" si="30"/>
        <v xml:space="preserve"> Metazoa</v>
      </c>
      <c r="P99" t="str">
        <f t="shared" si="31"/>
        <v xml:space="preserve"> Chordata</v>
      </c>
      <c r="Q99" t="str">
        <f t="shared" si="32"/>
        <v xml:space="preserve"> Craniata</v>
      </c>
      <c r="R99" t="str">
        <f t="shared" si="33"/>
        <v xml:space="preserve"> Vertebrata</v>
      </c>
      <c r="S99" t="str">
        <f t="shared" si="34"/>
        <v xml:space="preserve"> Euteleostomi</v>
      </c>
      <c r="T99" t="str">
        <f t="shared" si="35"/>
        <v>Mammalia</v>
      </c>
      <c r="U99" t="str">
        <f t="shared" si="36"/>
        <v xml:space="preserve"> Monotremata</v>
      </c>
      <c r="V99" t="str">
        <f t="shared" si="37"/>
        <v xml:space="preserve"> Ornithorhynchidae</v>
      </c>
      <c r="W99" t="str">
        <f t="shared" si="38"/>
        <v xml:space="preserve"> Ornithorhynchus.</v>
      </c>
      <c r="X99">
        <f t="shared" si="39"/>
        <v>0</v>
      </c>
      <c r="Y99">
        <f t="shared" si="40"/>
        <v>0</v>
      </c>
      <c r="Z99">
        <f t="shared" si="41"/>
        <v>0</v>
      </c>
      <c r="AA99">
        <f t="shared" si="42"/>
        <v>0</v>
      </c>
      <c r="AB99">
        <f t="shared" si="43"/>
        <v>0</v>
      </c>
      <c r="AC99">
        <f t="shared" si="44"/>
        <v>0</v>
      </c>
      <c r="AD99">
        <f t="shared" si="45"/>
        <v>0</v>
      </c>
      <c r="AE99">
        <f t="shared" si="46"/>
        <v>0</v>
      </c>
      <c r="AF99">
        <f t="shared" si="47"/>
        <v>0</v>
      </c>
    </row>
    <row r="100" spans="1:32" x14ac:dyDescent="0.25">
      <c r="A100" t="s">
        <v>172</v>
      </c>
      <c r="B100" t="s">
        <v>173</v>
      </c>
      <c r="C100">
        <v>155</v>
      </c>
      <c r="D100" t="s">
        <v>12</v>
      </c>
      <c r="E100">
        <v>34</v>
      </c>
      <c r="F100">
        <v>152</v>
      </c>
      <c r="G100">
        <v>438</v>
      </c>
      <c r="H100" t="s">
        <v>13</v>
      </c>
      <c r="I100">
        <f t="shared" si="26"/>
        <v>1</v>
      </c>
      <c r="J100">
        <f t="shared" si="27"/>
        <v>0</v>
      </c>
      <c r="K100">
        <f t="shared" si="28"/>
        <v>119</v>
      </c>
      <c r="L100" t="str">
        <f t="shared" si="50"/>
        <v xml:space="preserve"> Ornithorhynchus anatinus (Duckbill platypus).</v>
      </c>
      <c r="M100" t="str">
        <f t="shared" si="51"/>
        <v xml:space="preserve"> NCBI_TaxID=9258 {ECO:0000313|Ensembl:ENSOANP00000016718, ECO:0000313|Proteomes:UP000002279};</v>
      </c>
      <c r="N100" t="str">
        <f t="shared" si="29"/>
        <v>Eukaryota</v>
      </c>
      <c r="O100" t="str">
        <f t="shared" si="30"/>
        <v xml:space="preserve"> Metazoa</v>
      </c>
      <c r="P100" t="str">
        <f t="shared" si="31"/>
        <v xml:space="preserve"> Chordata</v>
      </c>
      <c r="Q100" t="str">
        <f t="shared" si="32"/>
        <v xml:space="preserve"> Craniata</v>
      </c>
      <c r="R100" t="str">
        <f t="shared" si="33"/>
        <v xml:space="preserve"> Vertebrata</v>
      </c>
      <c r="S100" t="str">
        <f t="shared" si="34"/>
        <v xml:space="preserve"> Euteleostomi</v>
      </c>
      <c r="T100" t="str">
        <f t="shared" si="35"/>
        <v>Mammalia</v>
      </c>
      <c r="U100" t="str">
        <f t="shared" si="36"/>
        <v xml:space="preserve"> Monotremata</v>
      </c>
      <c r="V100" t="str">
        <f t="shared" si="37"/>
        <v xml:space="preserve"> Ornithorhynchidae</v>
      </c>
      <c r="W100" t="str">
        <f t="shared" si="38"/>
        <v xml:space="preserve"> Ornithorhynchus.</v>
      </c>
      <c r="X100">
        <f t="shared" si="39"/>
        <v>0</v>
      </c>
      <c r="Y100">
        <f t="shared" si="40"/>
        <v>0</v>
      </c>
      <c r="Z100">
        <f t="shared" si="41"/>
        <v>0</v>
      </c>
      <c r="AA100">
        <f t="shared" si="42"/>
        <v>0</v>
      </c>
      <c r="AB100">
        <f t="shared" si="43"/>
        <v>0</v>
      </c>
      <c r="AC100">
        <f t="shared" si="44"/>
        <v>0</v>
      </c>
      <c r="AD100">
        <f t="shared" si="45"/>
        <v>0</v>
      </c>
      <c r="AE100">
        <f t="shared" si="46"/>
        <v>0</v>
      </c>
      <c r="AF100">
        <f t="shared" si="47"/>
        <v>0</v>
      </c>
    </row>
    <row r="101" spans="1:32" x14ac:dyDescent="0.25">
      <c r="A101" t="s">
        <v>174</v>
      </c>
      <c r="B101" t="s">
        <v>175</v>
      </c>
      <c r="C101">
        <v>167</v>
      </c>
      <c r="D101" t="s">
        <v>12</v>
      </c>
      <c r="E101">
        <v>46</v>
      </c>
      <c r="F101">
        <v>164</v>
      </c>
      <c r="G101">
        <v>438</v>
      </c>
      <c r="H101" t="s">
        <v>13</v>
      </c>
      <c r="I101">
        <f t="shared" si="26"/>
        <v>1</v>
      </c>
      <c r="J101">
        <f t="shared" si="27"/>
        <v>0</v>
      </c>
      <c r="K101">
        <f t="shared" si="28"/>
        <v>119</v>
      </c>
      <c r="L101" t="str">
        <f t="shared" si="50"/>
        <v xml:space="preserve"> Ornithorhynchus anatinus (Duckbill platypus).</v>
      </c>
      <c r="M101" t="str">
        <f t="shared" si="51"/>
        <v xml:space="preserve"> NCBI_TaxID=9258 {ECO:0000313|Ensembl:ENSOANP00000016717, ECO:0000313|Proteomes:UP000002279};</v>
      </c>
      <c r="N101" t="str">
        <f t="shared" si="29"/>
        <v>Eukaryota</v>
      </c>
      <c r="O101" t="str">
        <f t="shared" si="30"/>
        <v xml:space="preserve"> Metazoa</v>
      </c>
      <c r="P101" t="str">
        <f t="shared" si="31"/>
        <v xml:space="preserve"> Chordata</v>
      </c>
      <c r="Q101" t="str">
        <f t="shared" si="32"/>
        <v xml:space="preserve"> Craniata</v>
      </c>
      <c r="R101" t="str">
        <f t="shared" si="33"/>
        <v xml:space="preserve"> Vertebrata</v>
      </c>
      <c r="S101" t="str">
        <f t="shared" si="34"/>
        <v xml:space="preserve"> Euteleostomi</v>
      </c>
      <c r="T101" t="str">
        <f t="shared" si="35"/>
        <v>Mammalia</v>
      </c>
      <c r="U101" t="str">
        <f t="shared" si="36"/>
        <v xml:space="preserve"> Monotremata</v>
      </c>
      <c r="V101" t="str">
        <f t="shared" si="37"/>
        <v xml:space="preserve"> Ornithorhynchidae</v>
      </c>
      <c r="W101" t="str">
        <f t="shared" si="38"/>
        <v xml:space="preserve"> Ornithorhynchus.</v>
      </c>
      <c r="X101">
        <f t="shared" si="39"/>
        <v>0</v>
      </c>
      <c r="Y101">
        <f t="shared" si="40"/>
        <v>0</v>
      </c>
      <c r="Z101">
        <f t="shared" si="41"/>
        <v>0</v>
      </c>
      <c r="AA101">
        <f t="shared" si="42"/>
        <v>0</v>
      </c>
      <c r="AB101">
        <f t="shared" si="43"/>
        <v>0</v>
      </c>
      <c r="AC101">
        <f t="shared" si="44"/>
        <v>0</v>
      </c>
      <c r="AD101">
        <f t="shared" si="45"/>
        <v>0</v>
      </c>
      <c r="AE101">
        <f t="shared" si="46"/>
        <v>0</v>
      </c>
      <c r="AF101">
        <f t="shared" si="47"/>
        <v>0</v>
      </c>
    </row>
    <row r="102" spans="1:32" x14ac:dyDescent="0.25">
      <c r="A102" t="s">
        <v>176</v>
      </c>
      <c r="B102" t="s">
        <v>177</v>
      </c>
      <c r="C102">
        <v>209</v>
      </c>
      <c r="D102" t="s">
        <v>12</v>
      </c>
      <c r="E102">
        <v>94</v>
      </c>
      <c r="F102">
        <v>204</v>
      </c>
      <c r="G102">
        <v>438</v>
      </c>
      <c r="H102" t="s">
        <v>13</v>
      </c>
      <c r="I102">
        <f t="shared" si="26"/>
        <v>1</v>
      </c>
      <c r="J102">
        <f t="shared" si="27"/>
        <v>0</v>
      </c>
      <c r="K102">
        <f t="shared" si="28"/>
        <v>111</v>
      </c>
      <c r="L102" t="str">
        <f t="shared" si="50"/>
        <v xml:space="preserve"> Ornithorhynchus anatinus (Duckbill platypus).</v>
      </c>
      <c r="M102" t="str">
        <f t="shared" si="51"/>
        <v xml:space="preserve"> NCBI_TaxID=9258 {ECO:0000313|Ensembl:ENSOANP00000016716, ECO:0000313|Proteomes:UP000002279};</v>
      </c>
      <c r="N102" t="str">
        <f t="shared" si="29"/>
        <v>Eukaryota</v>
      </c>
      <c r="O102" t="str">
        <f t="shared" si="30"/>
        <v xml:space="preserve"> Metazoa</v>
      </c>
      <c r="P102" t="str">
        <f t="shared" si="31"/>
        <v xml:space="preserve"> Chordata</v>
      </c>
      <c r="Q102" t="str">
        <f t="shared" si="32"/>
        <v xml:space="preserve"> Craniata</v>
      </c>
      <c r="R102" t="str">
        <f t="shared" si="33"/>
        <v xml:space="preserve"> Vertebrata</v>
      </c>
      <c r="S102" t="str">
        <f t="shared" si="34"/>
        <v xml:space="preserve"> Euteleostomi</v>
      </c>
      <c r="T102" t="str">
        <f t="shared" si="35"/>
        <v>Mammalia</v>
      </c>
      <c r="U102" t="str">
        <f t="shared" si="36"/>
        <v xml:space="preserve"> Monotremata</v>
      </c>
      <c r="V102" t="str">
        <f t="shared" si="37"/>
        <v xml:space="preserve"> Ornithorhynchidae</v>
      </c>
      <c r="W102" t="str">
        <f t="shared" si="38"/>
        <v xml:space="preserve"> Ornithorhynchus.</v>
      </c>
      <c r="X102">
        <f t="shared" si="39"/>
        <v>0</v>
      </c>
      <c r="Y102">
        <f t="shared" si="40"/>
        <v>0</v>
      </c>
      <c r="Z102">
        <f t="shared" si="41"/>
        <v>0</v>
      </c>
      <c r="AA102">
        <f t="shared" si="42"/>
        <v>0</v>
      </c>
      <c r="AB102">
        <f t="shared" si="43"/>
        <v>0</v>
      </c>
      <c r="AC102">
        <f t="shared" si="44"/>
        <v>0</v>
      </c>
      <c r="AD102">
        <f t="shared" si="45"/>
        <v>0</v>
      </c>
      <c r="AE102">
        <f t="shared" si="46"/>
        <v>0</v>
      </c>
      <c r="AF102">
        <f t="shared" si="47"/>
        <v>0</v>
      </c>
    </row>
    <row r="103" spans="1:32" x14ac:dyDescent="0.25">
      <c r="A103" t="s">
        <v>178</v>
      </c>
      <c r="B103" t="s">
        <v>179</v>
      </c>
      <c r="C103">
        <v>161</v>
      </c>
      <c r="D103" t="s">
        <v>12</v>
      </c>
      <c r="E103">
        <v>47</v>
      </c>
      <c r="F103">
        <v>158</v>
      </c>
      <c r="G103">
        <v>438</v>
      </c>
      <c r="H103" t="s">
        <v>13</v>
      </c>
      <c r="I103">
        <f t="shared" si="26"/>
        <v>1</v>
      </c>
      <c r="J103">
        <f t="shared" si="27"/>
        <v>0</v>
      </c>
      <c r="K103">
        <f t="shared" si="28"/>
        <v>112</v>
      </c>
      <c r="L103" t="str">
        <f t="shared" si="50"/>
        <v xml:space="preserve"> Ornithorhynchus anatinus (Duckbill platypus).</v>
      </c>
      <c r="M103" t="str">
        <f t="shared" si="51"/>
        <v xml:space="preserve"> NCBI_TaxID=9258 {ECO:0000313|Ensembl:ENSOANP00000016715, ECO:0000313|Proteomes:UP000002279};</v>
      </c>
      <c r="N103" t="str">
        <f t="shared" si="29"/>
        <v>Eukaryota</v>
      </c>
      <c r="O103" t="str">
        <f t="shared" si="30"/>
        <v xml:space="preserve"> Metazoa</v>
      </c>
      <c r="P103" t="str">
        <f t="shared" si="31"/>
        <v xml:space="preserve"> Chordata</v>
      </c>
      <c r="Q103" t="str">
        <f t="shared" si="32"/>
        <v xml:space="preserve"> Craniata</v>
      </c>
      <c r="R103" t="str">
        <f t="shared" si="33"/>
        <v xml:space="preserve"> Vertebrata</v>
      </c>
      <c r="S103" t="str">
        <f t="shared" si="34"/>
        <v xml:space="preserve"> Euteleostomi</v>
      </c>
      <c r="T103" t="str">
        <f t="shared" si="35"/>
        <v>Mammalia</v>
      </c>
      <c r="U103" t="str">
        <f t="shared" si="36"/>
        <v xml:space="preserve"> Monotremata</v>
      </c>
      <c r="V103" t="str">
        <f t="shared" si="37"/>
        <v xml:space="preserve"> Ornithorhynchidae</v>
      </c>
      <c r="W103" t="str">
        <f t="shared" si="38"/>
        <v xml:space="preserve"> Ornithorhynchus.</v>
      </c>
      <c r="X103">
        <f t="shared" si="39"/>
        <v>0</v>
      </c>
      <c r="Y103">
        <f t="shared" si="40"/>
        <v>0</v>
      </c>
      <c r="Z103">
        <f t="shared" si="41"/>
        <v>0</v>
      </c>
      <c r="AA103">
        <f t="shared" si="42"/>
        <v>0</v>
      </c>
      <c r="AB103">
        <f t="shared" si="43"/>
        <v>0</v>
      </c>
      <c r="AC103">
        <f t="shared" si="44"/>
        <v>0</v>
      </c>
      <c r="AD103">
        <f t="shared" si="45"/>
        <v>0</v>
      </c>
      <c r="AE103">
        <f t="shared" si="46"/>
        <v>0</v>
      </c>
      <c r="AF103">
        <f t="shared" si="47"/>
        <v>0</v>
      </c>
    </row>
    <row r="104" spans="1:32" x14ac:dyDescent="0.25">
      <c r="A104" t="s">
        <v>180</v>
      </c>
      <c r="B104" t="s">
        <v>181</v>
      </c>
      <c r="C104">
        <v>136</v>
      </c>
      <c r="D104" t="s">
        <v>12</v>
      </c>
      <c r="E104">
        <v>21</v>
      </c>
      <c r="F104">
        <v>136</v>
      </c>
      <c r="G104">
        <v>438</v>
      </c>
      <c r="H104" t="s">
        <v>13</v>
      </c>
      <c r="I104">
        <f t="shared" si="26"/>
        <v>1</v>
      </c>
      <c r="J104">
        <f t="shared" si="27"/>
        <v>0</v>
      </c>
      <c r="K104">
        <f t="shared" si="28"/>
        <v>116</v>
      </c>
      <c r="L104" t="str">
        <f t="shared" si="50"/>
        <v xml:space="preserve"> Ornithorhynchus anatinus (Duckbill platypus).</v>
      </c>
      <c r="M104" t="str">
        <f t="shared" si="51"/>
        <v xml:space="preserve"> NCBI_TaxID=9258 {ECO:0000313|Ensembl:ENSOANP00000016713, ECO:0000313|Proteomes:UP000002279};</v>
      </c>
      <c r="N104" t="str">
        <f t="shared" si="29"/>
        <v>Eukaryota</v>
      </c>
      <c r="O104" t="str">
        <f t="shared" si="30"/>
        <v xml:space="preserve"> Metazoa</v>
      </c>
      <c r="P104" t="str">
        <f t="shared" si="31"/>
        <v xml:space="preserve"> Chordata</v>
      </c>
      <c r="Q104" t="str">
        <f t="shared" si="32"/>
        <v xml:space="preserve"> Craniata</v>
      </c>
      <c r="R104" t="str">
        <f t="shared" si="33"/>
        <v xml:space="preserve"> Vertebrata</v>
      </c>
      <c r="S104" t="str">
        <f t="shared" si="34"/>
        <v xml:space="preserve"> Euteleostomi</v>
      </c>
      <c r="T104" t="str">
        <f t="shared" si="35"/>
        <v>Mammalia</v>
      </c>
      <c r="U104" t="str">
        <f t="shared" si="36"/>
        <v xml:space="preserve"> Monotremata</v>
      </c>
      <c r="V104" t="str">
        <f t="shared" si="37"/>
        <v xml:space="preserve"> Ornithorhynchidae</v>
      </c>
      <c r="W104" t="str">
        <f t="shared" si="38"/>
        <v xml:space="preserve"> Ornithorhynchus.</v>
      </c>
      <c r="X104">
        <f t="shared" si="39"/>
        <v>0</v>
      </c>
      <c r="Y104">
        <f t="shared" si="40"/>
        <v>0</v>
      </c>
      <c r="Z104">
        <f t="shared" si="41"/>
        <v>0</v>
      </c>
      <c r="AA104">
        <f t="shared" si="42"/>
        <v>0</v>
      </c>
      <c r="AB104">
        <f t="shared" si="43"/>
        <v>0</v>
      </c>
      <c r="AC104">
        <f t="shared" si="44"/>
        <v>0</v>
      </c>
      <c r="AD104">
        <f t="shared" si="45"/>
        <v>0</v>
      </c>
      <c r="AE104">
        <f t="shared" si="46"/>
        <v>0</v>
      </c>
      <c r="AF104">
        <f t="shared" si="47"/>
        <v>0</v>
      </c>
    </row>
    <row r="105" spans="1:32" x14ac:dyDescent="0.25">
      <c r="A105" t="s">
        <v>182</v>
      </c>
      <c r="B105" t="s">
        <v>183</v>
      </c>
      <c r="C105">
        <v>211</v>
      </c>
      <c r="D105" t="s">
        <v>12</v>
      </c>
      <c r="E105">
        <v>87</v>
      </c>
      <c r="F105">
        <v>202</v>
      </c>
      <c r="G105">
        <v>438</v>
      </c>
      <c r="H105" t="s">
        <v>13</v>
      </c>
      <c r="I105">
        <f t="shared" si="26"/>
        <v>1</v>
      </c>
      <c r="J105">
        <f t="shared" si="27"/>
        <v>0</v>
      </c>
      <c r="K105">
        <f t="shared" si="28"/>
        <v>116</v>
      </c>
      <c r="L105" t="str">
        <f t="shared" si="50"/>
        <v xml:space="preserve"> Monodelphis domestica (Gray short-tailed opossum).</v>
      </c>
      <c r="M105" t="str">
        <f t="shared" si="51"/>
        <v xml:space="preserve"> NCBI_TaxID=13616 {ECO:0000313|Ensembl:ENSMODP00000038361, ECO:0000313|Proteomes:UP000002280};</v>
      </c>
      <c r="N105" t="str">
        <f t="shared" si="29"/>
        <v>Eukaryota</v>
      </c>
      <c r="O105" t="str">
        <f t="shared" si="30"/>
        <v xml:space="preserve"> Metazoa</v>
      </c>
      <c r="P105" t="str">
        <f t="shared" si="31"/>
        <v xml:space="preserve"> Chordata</v>
      </c>
      <c r="Q105" t="str">
        <f t="shared" si="32"/>
        <v xml:space="preserve"> Craniata</v>
      </c>
      <c r="R105" t="str">
        <f t="shared" si="33"/>
        <v xml:space="preserve"> Vertebrata</v>
      </c>
      <c r="S105" t="str">
        <f t="shared" si="34"/>
        <v xml:space="preserve"> Euteleostomi</v>
      </c>
      <c r="T105" t="str">
        <f t="shared" si="35"/>
        <v>Mammalia</v>
      </c>
      <c r="U105" t="str">
        <f t="shared" si="36"/>
        <v xml:space="preserve"> Metatheria</v>
      </c>
      <c r="V105" t="str">
        <f t="shared" si="37"/>
        <v xml:space="preserve"> Didelphimorphia</v>
      </c>
      <c r="W105" t="str">
        <f t="shared" si="38"/>
        <v xml:space="preserve"> Didelphidae</v>
      </c>
      <c r="X105" t="str">
        <f t="shared" si="39"/>
        <v xml:space="preserve"> Monodelphis.</v>
      </c>
      <c r="Y105">
        <f t="shared" si="40"/>
        <v>0</v>
      </c>
      <c r="Z105">
        <f t="shared" si="41"/>
        <v>0</v>
      </c>
      <c r="AA105">
        <f t="shared" si="42"/>
        <v>0</v>
      </c>
      <c r="AB105">
        <f t="shared" si="43"/>
        <v>0</v>
      </c>
      <c r="AC105">
        <f t="shared" si="44"/>
        <v>0</v>
      </c>
      <c r="AD105">
        <f t="shared" si="45"/>
        <v>0</v>
      </c>
      <c r="AE105">
        <f t="shared" si="46"/>
        <v>0</v>
      </c>
      <c r="AF105">
        <f t="shared" si="47"/>
        <v>0</v>
      </c>
    </row>
    <row r="106" spans="1:32" x14ac:dyDescent="0.25">
      <c r="A106" t="s">
        <v>184</v>
      </c>
      <c r="B106" t="s">
        <v>185</v>
      </c>
      <c r="C106">
        <v>272</v>
      </c>
      <c r="D106" t="s">
        <v>12</v>
      </c>
      <c r="E106">
        <v>156</v>
      </c>
      <c r="F106">
        <v>267</v>
      </c>
      <c r="G106">
        <v>438</v>
      </c>
      <c r="H106" t="s">
        <v>13</v>
      </c>
      <c r="I106">
        <f t="shared" si="26"/>
        <v>1</v>
      </c>
      <c r="J106">
        <f t="shared" si="27"/>
        <v>1</v>
      </c>
      <c r="K106">
        <f t="shared" si="28"/>
        <v>112</v>
      </c>
      <c r="L106" t="str">
        <f t="shared" si="50"/>
        <v xml:space="preserve"> Callithrix jacchus (White-tufted-ear marmoset).</v>
      </c>
      <c r="M106" t="str">
        <f t="shared" si="51"/>
        <v xml:space="preserve"> NCBI_TaxID=9483 {ECO:0000313|Ensembl:ENSCJAP00000030146, ECO:0000313|Proteomes:UP000008225};</v>
      </c>
      <c r="N106" t="str">
        <f t="shared" si="29"/>
        <v>Eukaryota</v>
      </c>
      <c r="O106" t="str">
        <f t="shared" si="30"/>
        <v xml:space="preserve"> Metazoa</v>
      </c>
      <c r="P106" t="str">
        <f t="shared" si="31"/>
        <v xml:space="preserve"> Chordata</v>
      </c>
      <c r="Q106" t="str">
        <f t="shared" si="32"/>
        <v xml:space="preserve"> Craniata</v>
      </c>
      <c r="R106" t="str">
        <f t="shared" si="33"/>
        <v xml:space="preserve"> Vertebrata</v>
      </c>
      <c r="S106" t="str">
        <f t="shared" si="34"/>
        <v xml:space="preserve"> Euteleostomi</v>
      </c>
      <c r="T106" t="str">
        <f t="shared" si="35"/>
        <v>Mammalia</v>
      </c>
      <c r="U106" t="str">
        <f t="shared" si="36"/>
        <v xml:space="preserve"> Eutheria</v>
      </c>
      <c r="V106" t="str">
        <f t="shared" si="37"/>
        <v xml:space="preserve"> Euarchontoglires</v>
      </c>
      <c r="W106" t="str">
        <f t="shared" si="38"/>
        <v xml:space="preserve"> Primates</v>
      </c>
      <c r="X106" t="str">
        <f t="shared" si="39"/>
        <v xml:space="preserve"> Haplorrhini</v>
      </c>
      <c r="Y106" t="str">
        <f t="shared" si="40"/>
        <v>Platyrrhini</v>
      </c>
      <c r="Z106" t="str">
        <f t="shared" si="41"/>
        <v xml:space="preserve"> Cebidae</v>
      </c>
      <c r="AA106" t="str">
        <f t="shared" si="42"/>
        <v xml:space="preserve"> Callitrichinae</v>
      </c>
      <c r="AB106" t="str">
        <f t="shared" si="43"/>
        <v xml:space="preserve"> Callithrix.</v>
      </c>
      <c r="AC106">
        <f t="shared" si="44"/>
        <v>0</v>
      </c>
      <c r="AD106">
        <f t="shared" si="45"/>
        <v>0</v>
      </c>
      <c r="AE106">
        <f t="shared" si="46"/>
        <v>0</v>
      </c>
      <c r="AF106">
        <f t="shared" si="47"/>
        <v>0</v>
      </c>
    </row>
    <row r="107" spans="1:32" x14ac:dyDescent="0.25">
      <c r="A107" t="s">
        <v>184</v>
      </c>
      <c r="B107" t="s">
        <v>185</v>
      </c>
      <c r="C107">
        <v>272</v>
      </c>
      <c r="D107" t="s">
        <v>26</v>
      </c>
      <c r="E107">
        <v>1</v>
      </c>
      <c r="F107">
        <v>109</v>
      </c>
      <c r="G107">
        <v>101</v>
      </c>
      <c r="H107" t="s">
        <v>27</v>
      </c>
      <c r="I107">
        <f t="shared" si="26"/>
        <v>1</v>
      </c>
      <c r="J107">
        <f t="shared" si="27"/>
        <v>1</v>
      </c>
      <c r="K107">
        <f t="shared" si="28"/>
        <v>112</v>
      </c>
      <c r="L107" t="str">
        <f t="shared" si="50"/>
        <v xml:space="preserve"> Callithrix jacchus (White-tufted-ear marmoset).</v>
      </c>
      <c r="M107" t="str">
        <f t="shared" si="51"/>
        <v xml:space="preserve"> NCBI_TaxID=9483 {ECO:0000313|Ensembl:ENSCJAP00000030146, ECO:0000313|Proteomes:UP000008225};</v>
      </c>
      <c r="N107" t="str">
        <f t="shared" si="29"/>
        <v>Eukaryota</v>
      </c>
      <c r="O107" t="str">
        <f t="shared" si="30"/>
        <v xml:space="preserve"> Metazoa</v>
      </c>
      <c r="P107" t="str">
        <f t="shared" si="31"/>
        <v xml:space="preserve"> Chordata</v>
      </c>
      <c r="Q107" t="str">
        <f t="shared" si="32"/>
        <v xml:space="preserve"> Craniata</v>
      </c>
      <c r="R107" t="str">
        <f t="shared" si="33"/>
        <v xml:space="preserve"> Vertebrata</v>
      </c>
      <c r="S107" t="str">
        <f t="shared" si="34"/>
        <v xml:space="preserve"> Euteleostomi</v>
      </c>
      <c r="T107" t="str">
        <f t="shared" si="35"/>
        <v>Mammalia</v>
      </c>
      <c r="U107" t="str">
        <f t="shared" si="36"/>
        <v xml:space="preserve"> Eutheria</v>
      </c>
      <c r="V107" t="str">
        <f t="shared" si="37"/>
        <v xml:space="preserve"> Euarchontoglires</v>
      </c>
      <c r="W107" t="str">
        <f t="shared" si="38"/>
        <v xml:space="preserve"> Primates</v>
      </c>
      <c r="X107" t="str">
        <f t="shared" si="39"/>
        <v xml:space="preserve"> Haplorrhini</v>
      </c>
      <c r="Y107" t="str">
        <f t="shared" si="40"/>
        <v>Platyrrhini</v>
      </c>
      <c r="Z107" t="str">
        <f t="shared" si="41"/>
        <v xml:space="preserve"> Cebidae</v>
      </c>
      <c r="AA107" t="str">
        <f t="shared" si="42"/>
        <v xml:space="preserve"> Callitrichinae</v>
      </c>
      <c r="AB107" t="str">
        <f t="shared" si="43"/>
        <v xml:space="preserve"> Callithrix.</v>
      </c>
      <c r="AC107">
        <f t="shared" si="44"/>
        <v>0</v>
      </c>
      <c r="AD107">
        <f t="shared" si="45"/>
        <v>0</v>
      </c>
      <c r="AE107">
        <f t="shared" si="46"/>
        <v>0</v>
      </c>
      <c r="AF107">
        <f t="shared" si="47"/>
        <v>0</v>
      </c>
    </row>
    <row r="108" spans="1:32" x14ac:dyDescent="0.25">
      <c r="A108" t="s">
        <v>186</v>
      </c>
      <c r="B108" t="s">
        <v>187</v>
      </c>
      <c r="C108">
        <v>193</v>
      </c>
      <c r="D108" t="s">
        <v>12</v>
      </c>
      <c r="E108">
        <v>72</v>
      </c>
      <c r="F108">
        <v>185</v>
      </c>
      <c r="G108">
        <v>438</v>
      </c>
      <c r="H108" t="s">
        <v>13</v>
      </c>
      <c r="I108">
        <f t="shared" si="26"/>
        <v>1</v>
      </c>
      <c r="J108">
        <f t="shared" si="27"/>
        <v>0</v>
      </c>
      <c r="K108">
        <f t="shared" si="28"/>
        <v>114</v>
      </c>
      <c r="L108" t="str">
        <f t="shared" si="50"/>
        <v xml:space="preserve"> Macaca mulatta (Rhesus macaque).</v>
      </c>
      <c r="M108" t="str">
        <f t="shared" si="51"/>
        <v xml:space="preserve"> NCBI_TaxID=9544 {ECO:0000313|Ensembl:ENSMMUP00000019986, ECO:0000313|Proteomes:UP000006718};</v>
      </c>
      <c r="N108" t="str">
        <f t="shared" si="29"/>
        <v>Eukaryota</v>
      </c>
      <c r="O108" t="str">
        <f t="shared" si="30"/>
        <v xml:space="preserve"> Metazoa</v>
      </c>
      <c r="P108" t="str">
        <f t="shared" si="31"/>
        <v xml:space="preserve"> Chordata</v>
      </c>
      <c r="Q108" t="str">
        <f t="shared" si="32"/>
        <v xml:space="preserve"> Craniata</v>
      </c>
      <c r="R108" t="str">
        <f t="shared" si="33"/>
        <v xml:space="preserve"> Vertebrata</v>
      </c>
      <c r="S108" t="str">
        <f t="shared" si="34"/>
        <v xml:space="preserve"> Euteleostomi</v>
      </c>
      <c r="T108" t="str">
        <f t="shared" si="35"/>
        <v>Mammalia</v>
      </c>
      <c r="U108" t="str">
        <f t="shared" si="36"/>
        <v xml:space="preserve"> Eutheria</v>
      </c>
      <c r="V108" t="str">
        <f t="shared" si="37"/>
        <v xml:space="preserve"> Euarchontoglires</v>
      </c>
      <c r="W108" t="str">
        <f t="shared" si="38"/>
        <v xml:space="preserve"> Primates</v>
      </c>
      <c r="X108" t="str">
        <f t="shared" si="39"/>
        <v xml:space="preserve"> Haplorrhini</v>
      </c>
      <c r="Y108" t="str">
        <f t="shared" si="40"/>
        <v>Catarrhini</v>
      </c>
      <c r="Z108" t="str">
        <f t="shared" si="41"/>
        <v xml:space="preserve"> Cercopithecidae</v>
      </c>
      <c r="AA108" t="str">
        <f t="shared" si="42"/>
        <v xml:space="preserve"> Cercopithecinae</v>
      </c>
      <c r="AB108" t="str">
        <f t="shared" si="43"/>
        <v xml:space="preserve"> Macaca.</v>
      </c>
      <c r="AC108">
        <f t="shared" si="44"/>
        <v>0</v>
      </c>
      <c r="AD108">
        <f t="shared" si="45"/>
        <v>0</v>
      </c>
      <c r="AE108">
        <f t="shared" si="46"/>
        <v>0</v>
      </c>
      <c r="AF108">
        <f t="shared" si="47"/>
        <v>0</v>
      </c>
    </row>
    <row r="109" spans="1:32" x14ac:dyDescent="0.25">
      <c r="A109" t="s">
        <v>188</v>
      </c>
      <c r="B109" t="s">
        <v>189</v>
      </c>
      <c r="C109">
        <v>155</v>
      </c>
      <c r="D109" t="s">
        <v>12</v>
      </c>
      <c r="E109">
        <v>39</v>
      </c>
      <c r="F109">
        <v>151</v>
      </c>
      <c r="G109">
        <v>438</v>
      </c>
      <c r="H109" t="s">
        <v>13</v>
      </c>
      <c r="I109">
        <f t="shared" si="26"/>
        <v>1</v>
      </c>
      <c r="J109">
        <f t="shared" si="27"/>
        <v>0</v>
      </c>
      <c r="K109">
        <f t="shared" si="28"/>
        <v>113</v>
      </c>
      <c r="L109" t="str">
        <f t="shared" si="50"/>
        <v xml:space="preserve"> Callithrix jacchus (White-tufted-ear marmoset).</v>
      </c>
      <c r="M109" t="str">
        <f t="shared" si="51"/>
        <v xml:space="preserve"> NCBI_TaxID=9483 {ECO:0000313|Ensembl:ENSCJAP00000025597, ECO:0000313|Proteomes:UP000008225};</v>
      </c>
      <c r="N109" t="str">
        <f t="shared" si="29"/>
        <v>Eukaryota</v>
      </c>
      <c r="O109" t="str">
        <f t="shared" si="30"/>
        <v xml:space="preserve"> Metazoa</v>
      </c>
      <c r="P109" t="str">
        <f t="shared" si="31"/>
        <v xml:space="preserve"> Chordata</v>
      </c>
      <c r="Q109" t="str">
        <f t="shared" si="32"/>
        <v xml:space="preserve"> Craniata</v>
      </c>
      <c r="R109" t="str">
        <f t="shared" si="33"/>
        <v xml:space="preserve"> Vertebrata</v>
      </c>
      <c r="S109" t="str">
        <f t="shared" si="34"/>
        <v xml:space="preserve"> Euteleostomi</v>
      </c>
      <c r="T109" t="str">
        <f t="shared" si="35"/>
        <v>Mammalia</v>
      </c>
      <c r="U109" t="str">
        <f t="shared" si="36"/>
        <v xml:space="preserve"> Eutheria</v>
      </c>
      <c r="V109" t="str">
        <f t="shared" si="37"/>
        <v xml:space="preserve"> Euarchontoglires</v>
      </c>
      <c r="W109" t="str">
        <f t="shared" si="38"/>
        <v xml:space="preserve"> Primates</v>
      </c>
      <c r="X109" t="str">
        <f t="shared" si="39"/>
        <v xml:space="preserve"> Haplorrhini</v>
      </c>
      <c r="Y109" t="str">
        <f t="shared" si="40"/>
        <v>Platyrrhini</v>
      </c>
      <c r="Z109" t="str">
        <f t="shared" si="41"/>
        <v xml:space="preserve"> Cebidae</v>
      </c>
      <c r="AA109" t="str">
        <f t="shared" si="42"/>
        <v xml:space="preserve"> Callitrichinae</v>
      </c>
      <c r="AB109" t="str">
        <f t="shared" si="43"/>
        <v xml:space="preserve"> Callithrix.</v>
      </c>
      <c r="AC109">
        <f t="shared" si="44"/>
        <v>0</v>
      </c>
      <c r="AD109">
        <f t="shared" si="45"/>
        <v>0</v>
      </c>
      <c r="AE109">
        <f t="shared" si="46"/>
        <v>0</v>
      </c>
      <c r="AF109">
        <f t="shared" si="47"/>
        <v>0</v>
      </c>
    </row>
    <row r="110" spans="1:32" x14ac:dyDescent="0.25">
      <c r="A110" t="s">
        <v>190</v>
      </c>
      <c r="B110" t="s">
        <v>191</v>
      </c>
      <c r="C110">
        <v>78</v>
      </c>
      <c r="D110" t="s">
        <v>12</v>
      </c>
      <c r="E110">
        <v>4</v>
      </c>
      <c r="F110">
        <v>63</v>
      </c>
      <c r="G110">
        <v>438</v>
      </c>
      <c r="H110" t="s">
        <v>13</v>
      </c>
      <c r="I110">
        <f t="shared" si="26"/>
        <v>1</v>
      </c>
      <c r="J110">
        <f t="shared" si="27"/>
        <v>0</v>
      </c>
      <c r="K110">
        <f t="shared" si="28"/>
        <v>60</v>
      </c>
      <c r="L110" t="str">
        <f t="shared" ref="L110:L146" si="52">VLOOKUP(A110,пр,3,FALSE)</f>
        <v xml:space="preserve"> Macaca mulatta (Rhesus macaque).</v>
      </c>
      <c r="M110" t="str">
        <f t="shared" ref="M110:M146" si="53">VLOOKUP(A110,пр,4,FALSE)</f>
        <v xml:space="preserve"> NCBI_TaxID=9544 {ECO:0000313|Ensembl:ENSMMUP00000007792, ECO:0000313|Proteomes:UP000006718};</v>
      </c>
      <c r="N110" t="str">
        <f t="shared" si="29"/>
        <v>Eukaryota</v>
      </c>
      <c r="O110" t="str">
        <f t="shared" si="30"/>
        <v xml:space="preserve"> Metazoa</v>
      </c>
      <c r="P110" t="str">
        <f t="shared" si="31"/>
        <v xml:space="preserve"> Chordata</v>
      </c>
      <c r="Q110" t="str">
        <f t="shared" si="32"/>
        <v xml:space="preserve"> Craniata</v>
      </c>
      <c r="R110" t="str">
        <f t="shared" si="33"/>
        <v xml:space="preserve"> Vertebrata</v>
      </c>
      <c r="S110" t="str">
        <f t="shared" si="34"/>
        <v xml:space="preserve"> Euteleostomi</v>
      </c>
      <c r="T110" t="str">
        <f t="shared" si="35"/>
        <v>Mammalia</v>
      </c>
      <c r="U110" t="str">
        <f t="shared" si="36"/>
        <v xml:space="preserve"> Eutheria</v>
      </c>
      <c r="V110" t="str">
        <f t="shared" si="37"/>
        <v xml:space="preserve"> Euarchontoglires</v>
      </c>
      <c r="W110" t="str">
        <f t="shared" si="38"/>
        <v xml:space="preserve"> Primates</v>
      </c>
      <c r="X110" t="str">
        <f t="shared" si="39"/>
        <v xml:space="preserve"> Haplorrhini</v>
      </c>
      <c r="Y110" t="str">
        <f t="shared" si="40"/>
        <v>Catarrhini</v>
      </c>
      <c r="Z110" t="str">
        <f t="shared" si="41"/>
        <v xml:space="preserve"> Cercopithecidae</v>
      </c>
      <c r="AA110" t="str">
        <f t="shared" si="42"/>
        <v xml:space="preserve"> Cercopithecinae</v>
      </c>
      <c r="AB110" t="str">
        <f t="shared" si="43"/>
        <v xml:space="preserve"> Macaca.</v>
      </c>
      <c r="AC110">
        <f t="shared" si="44"/>
        <v>0</v>
      </c>
      <c r="AD110">
        <f t="shared" si="45"/>
        <v>0</v>
      </c>
      <c r="AE110">
        <f t="shared" si="46"/>
        <v>0</v>
      </c>
      <c r="AF110">
        <f t="shared" si="47"/>
        <v>0</v>
      </c>
    </row>
    <row r="111" spans="1:32" x14ac:dyDescent="0.25">
      <c r="A111" t="s">
        <v>192</v>
      </c>
      <c r="B111" t="s">
        <v>193</v>
      </c>
      <c r="C111">
        <v>288</v>
      </c>
      <c r="D111" t="s">
        <v>12</v>
      </c>
      <c r="E111">
        <v>158</v>
      </c>
      <c r="F111">
        <v>284</v>
      </c>
      <c r="G111">
        <v>438</v>
      </c>
      <c r="H111" t="s">
        <v>13</v>
      </c>
      <c r="I111">
        <f t="shared" si="26"/>
        <v>1</v>
      </c>
      <c r="J111">
        <f t="shared" si="27"/>
        <v>1</v>
      </c>
      <c r="K111">
        <f t="shared" si="28"/>
        <v>127</v>
      </c>
      <c r="L111" t="str">
        <f t="shared" si="52"/>
        <v xml:space="preserve"> Xenopus tropicalis (Western clawed frog) (Silurana tropicalis).</v>
      </c>
      <c r="M111" t="str">
        <f t="shared" si="53"/>
        <v xml:space="preserve"> NCBI_TaxID=8364 {ECO:0000313|Ensembl:ENSXETP00000002737, ECO:0000313|Proteomes:UP000008143};</v>
      </c>
      <c r="N111" t="str">
        <f t="shared" si="29"/>
        <v>Eukaryota</v>
      </c>
      <c r="O111" t="str">
        <f t="shared" si="30"/>
        <v xml:space="preserve"> Metazoa</v>
      </c>
      <c r="P111" t="str">
        <f t="shared" si="31"/>
        <v xml:space="preserve"> Chordata</v>
      </c>
      <c r="Q111" t="str">
        <f t="shared" si="32"/>
        <v xml:space="preserve"> Craniata</v>
      </c>
      <c r="R111" t="str">
        <f t="shared" si="33"/>
        <v xml:space="preserve"> Vertebrata</v>
      </c>
      <c r="S111" t="str">
        <f t="shared" si="34"/>
        <v xml:space="preserve"> Euteleostomi</v>
      </c>
      <c r="T111" t="str">
        <f t="shared" si="35"/>
        <v>Amphibia</v>
      </c>
      <c r="U111" t="str">
        <f t="shared" si="36"/>
        <v xml:space="preserve"> Batrachia</v>
      </c>
      <c r="V111" t="str">
        <f t="shared" si="37"/>
        <v xml:space="preserve"> Anura</v>
      </c>
      <c r="W111" t="str">
        <f t="shared" si="38"/>
        <v xml:space="preserve"> Pipoidea</v>
      </c>
      <c r="X111" t="str">
        <f t="shared" si="39"/>
        <v xml:space="preserve"> Pipidae</v>
      </c>
      <c r="Y111" t="str">
        <f t="shared" si="40"/>
        <v xml:space="preserve"> Xenopodinae</v>
      </c>
      <c r="Z111" t="str">
        <f t="shared" si="41"/>
        <v xml:space="preserve"> Xenopus</v>
      </c>
      <c r="AA111" t="str">
        <f t="shared" si="42"/>
        <v>Silurana.</v>
      </c>
      <c r="AB111">
        <f t="shared" si="43"/>
        <v>0</v>
      </c>
      <c r="AC111">
        <f t="shared" si="44"/>
        <v>0</v>
      </c>
      <c r="AD111">
        <f t="shared" si="45"/>
        <v>0</v>
      </c>
      <c r="AE111">
        <f t="shared" si="46"/>
        <v>0</v>
      </c>
      <c r="AF111">
        <f t="shared" si="47"/>
        <v>0</v>
      </c>
    </row>
    <row r="112" spans="1:32" x14ac:dyDescent="0.25">
      <c r="A112" t="s">
        <v>192</v>
      </c>
      <c r="B112" t="s">
        <v>193</v>
      </c>
      <c r="C112">
        <v>288</v>
      </c>
      <c r="D112" t="s">
        <v>26</v>
      </c>
      <c r="E112">
        <v>3</v>
      </c>
      <c r="F112">
        <v>109</v>
      </c>
      <c r="G112">
        <v>101</v>
      </c>
      <c r="H112" t="s">
        <v>27</v>
      </c>
      <c r="I112">
        <f t="shared" si="26"/>
        <v>1</v>
      </c>
      <c r="J112">
        <f t="shared" si="27"/>
        <v>1</v>
      </c>
      <c r="K112">
        <f t="shared" si="28"/>
        <v>127</v>
      </c>
      <c r="L112" t="str">
        <f t="shared" si="52"/>
        <v xml:space="preserve"> Xenopus tropicalis (Western clawed frog) (Silurana tropicalis).</v>
      </c>
      <c r="M112" t="str">
        <f t="shared" si="53"/>
        <v xml:space="preserve"> NCBI_TaxID=8364 {ECO:0000313|Ensembl:ENSXETP00000002737, ECO:0000313|Proteomes:UP000008143};</v>
      </c>
      <c r="N112" t="str">
        <f t="shared" si="29"/>
        <v>Eukaryota</v>
      </c>
      <c r="O112" t="str">
        <f t="shared" si="30"/>
        <v xml:space="preserve"> Metazoa</v>
      </c>
      <c r="P112" t="str">
        <f t="shared" si="31"/>
        <v xml:space="preserve"> Chordata</v>
      </c>
      <c r="Q112" t="str">
        <f t="shared" si="32"/>
        <v xml:space="preserve"> Craniata</v>
      </c>
      <c r="R112" t="str">
        <f t="shared" si="33"/>
        <v xml:space="preserve"> Vertebrata</v>
      </c>
      <c r="S112" t="str">
        <f t="shared" si="34"/>
        <v xml:space="preserve"> Euteleostomi</v>
      </c>
      <c r="T112" t="str">
        <f t="shared" si="35"/>
        <v>Amphibia</v>
      </c>
      <c r="U112" t="str">
        <f t="shared" si="36"/>
        <v xml:space="preserve"> Batrachia</v>
      </c>
      <c r="V112" t="str">
        <f t="shared" si="37"/>
        <v xml:space="preserve"> Anura</v>
      </c>
      <c r="W112" t="str">
        <f t="shared" si="38"/>
        <v xml:space="preserve"> Pipoidea</v>
      </c>
      <c r="X112" t="str">
        <f t="shared" si="39"/>
        <v xml:space="preserve"> Pipidae</v>
      </c>
      <c r="Y112" t="str">
        <f t="shared" si="40"/>
        <v xml:space="preserve"> Xenopodinae</v>
      </c>
      <c r="Z112" t="str">
        <f t="shared" si="41"/>
        <v xml:space="preserve"> Xenopus</v>
      </c>
      <c r="AA112" t="str">
        <f t="shared" si="42"/>
        <v>Silurana.</v>
      </c>
      <c r="AB112">
        <f t="shared" si="43"/>
        <v>0</v>
      </c>
      <c r="AC112">
        <f t="shared" si="44"/>
        <v>0</v>
      </c>
      <c r="AD112">
        <f t="shared" si="45"/>
        <v>0</v>
      </c>
      <c r="AE112">
        <f t="shared" si="46"/>
        <v>0</v>
      </c>
      <c r="AF112">
        <f t="shared" si="47"/>
        <v>0</v>
      </c>
    </row>
    <row r="113" spans="1:32" x14ac:dyDescent="0.25">
      <c r="A113" t="s">
        <v>194</v>
      </c>
      <c r="B113" t="s">
        <v>195</v>
      </c>
      <c r="C113">
        <v>152</v>
      </c>
      <c r="D113" t="s">
        <v>12</v>
      </c>
      <c r="E113">
        <v>33</v>
      </c>
      <c r="F113">
        <v>148</v>
      </c>
      <c r="G113">
        <v>438</v>
      </c>
      <c r="H113" t="s">
        <v>13</v>
      </c>
      <c r="I113">
        <f t="shared" si="26"/>
        <v>1</v>
      </c>
      <c r="J113">
        <f t="shared" si="27"/>
        <v>0</v>
      </c>
      <c r="K113">
        <f t="shared" si="28"/>
        <v>116</v>
      </c>
      <c r="L113" t="str">
        <f t="shared" si="52"/>
        <v xml:space="preserve"> Equus caballus (Horse).</v>
      </c>
      <c r="M113" t="str">
        <f t="shared" si="53"/>
        <v xml:space="preserve"> NCBI_TaxID=9796 {ECO:0000313|Ensembl:ENSECAP00000019306, ECO:0000313|Proteomes:UP000002281};</v>
      </c>
      <c r="N113" t="str">
        <f t="shared" si="29"/>
        <v>Eukaryota</v>
      </c>
      <c r="O113" t="str">
        <f t="shared" si="30"/>
        <v xml:space="preserve"> Metazoa</v>
      </c>
      <c r="P113" t="str">
        <f t="shared" si="31"/>
        <v xml:space="preserve"> Chordata</v>
      </c>
      <c r="Q113" t="str">
        <f t="shared" si="32"/>
        <v xml:space="preserve"> Craniata</v>
      </c>
      <c r="R113" t="str">
        <f t="shared" si="33"/>
        <v xml:space="preserve"> Vertebrata</v>
      </c>
      <c r="S113" t="str">
        <f t="shared" si="34"/>
        <v xml:space="preserve"> Euteleostomi</v>
      </c>
      <c r="T113" t="str">
        <f t="shared" si="35"/>
        <v>Mammalia</v>
      </c>
      <c r="U113" t="str">
        <f t="shared" si="36"/>
        <v xml:space="preserve"> Eutheria</v>
      </c>
      <c r="V113" t="str">
        <f t="shared" si="37"/>
        <v xml:space="preserve"> Laurasiatheria</v>
      </c>
      <c r="W113" t="str">
        <f t="shared" si="38"/>
        <v xml:space="preserve"> Perissodactyla</v>
      </c>
      <c r="X113" t="str">
        <f t="shared" si="39"/>
        <v xml:space="preserve"> Equidae</v>
      </c>
      <c r="Y113" t="str">
        <f t="shared" si="40"/>
        <v xml:space="preserve"> Equus.</v>
      </c>
      <c r="Z113">
        <f t="shared" si="41"/>
        <v>0</v>
      </c>
      <c r="AA113">
        <f t="shared" si="42"/>
        <v>0</v>
      </c>
      <c r="AB113">
        <f t="shared" si="43"/>
        <v>0</v>
      </c>
      <c r="AC113">
        <f t="shared" si="44"/>
        <v>0</v>
      </c>
      <c r="AD113">
        <f t="shared" si="45"/>
        <v>0</v>
      </c>
      <c r="AE113">
        <f t="shared" si="46"/>
        <v>0</v>
      </c>
      <c r="AF113">
        <f t="shared" si="47"/>
        <v>0</v>
      </c>
    </row>
    <row r="114" spans="1:32" x14ac:dyDescent="0.25">
      <c r="A114" t="s">
        <v>196</v>
      </c>
      <c r="B114" t="s">
        <v>197</v>
      </c>
      <c r="C114">
        <v>149</v>
      </c>
      <c r="D114" t="s">
        <v>12</v>
      </c>
      <c r="E114">
        <v>30</v>
      </c>
      <c r="F114">
        <v>145</v>
      </c>
      <c r="G114">
        <v>438</v>
      </c>
      <c r="H114" t="s">
        <v>13</v>
      </c>
      <c r="I114">
        <f t="shared" si="26"/>
        <v>1</v>
      </c>
      <c r="J114">
        <f t="shared" si="27"/>
        <v>0</v>
      </c>
      <c r="K114">
        <f t="shared" si="28"/>
        <v>116</v>
      </c>
      <c r="L114" t="str">
        <f t="shared" si="52"/>
        <v xml:space="preserve"> Equus caballus (Horse).</v>
      </c>
      <c r="M114" t="str">
        <f t="shared" si="53"/>
        <v xml:space="preserve"> NCBI_TaxID=9796 {ECO:0000313|Ensembl:ENSECAP00000014561, ECO:0000313|Proteomes:UP000002281};</v>
      </c>
      <c r="N114" t="str">
        <f t="shared" si="29"/>
        <v>Eukaryota</v>
      </c>
      <c r="O114" t="str">
        <f t="shared" si="30"/>
        <v xml:space="preserve"> Metazoa</v>
      </c>
      <c r="P114" t="str">
        <f t="shared" si="31"/>
        <v xml:space="preserve"> Chordata</v>
      </c>
      <c r="Q114" t="str">
        <f t="shared" si="32"/>
        <v xml:space="preserve"> Craniata</v>
      </c>
      <c r="R114" t="str">
        <f t="shared" si="33"/>
        <v xml:space="preserve"> Vertebrata</v>
      </c>
      <c r="S114" t="str">
        <f t="shared" si="34"/>
        <v xml:space="preserve"> Euteleostomi</v>
      </c>
      <c r="T114" t="str">
        <f t="shared" si="35"/>
        <v>Mammalia</v>
      </c>
      <c r="U114" t="str">
        <f t="shared" si="36"/>
        <v xml:space="preserve"> Eutheria</v>
      </c>
      <c r="V114" t="str">
        <f t="shared" si="37"/>
        <v xml:space="preserve"> Laurasiatheria</v>
      </c>
      <c r="W114" t="str">
        <f t="shared" si="38"/>
        <v xml:space="preserve"> Perissodactyla</v>
      </c>
      <c r="X114" t="str">
        <f t="shared" si="39"/>
        <v xml:space="preserve"> Equidae</v>
      </c>
      <c r="Y114" t="str">
        <f t="shared" si="40"/>
        <v xml:space="preserve"> Equus.</v>
      </c>
      <c r="Z114">
        <f t="shared" si="41"/>
        <v>0</v>
      </c>
      <c r="AA114">
        <f t="shared" si="42"/>
        <v>0</v>
      </c>
      <c r="AB114">
        <f t="shared" si="43"/>
        <v>0</v>
      </c>
      <c r="AC114">
        <f t="shared" si="44"/>
        <v>0</v>
      </c>
      <c r="AD114">
        <f t="shared" si="45"/>
        <v>0</v>
      </c>
      <c r="AE114">
        <f t="shared" si="46"/>
        <v>0</v>
      </c>
      <c r="AF114">
        <f t="shared" si="47"/>
        <v>0</v>
      </c>
    </row>
    <row r="115" spans="1:32" x14ac:dyDescent="0.25">
      <c r="A115" t="s">
        <v>198</v>
      </c>
      <c r="B115" t="s">
        <v>199</v>
      </c>
      <c r="C115">
        <v>168</v>
      </c>
      <c r="D115" t="s">
        <v>12</v>
      </c>
      <c r="E115">
        <v>54</v>
      </c>
      <c r="F115">
        <v>164</v>
      </c>
      <c r="G115">
        <v>438</v>
      </c>
      <c r="H115" t="s">
        <v>13</v>
      </c>
      <c r="I115">
        <f t="shared" si="26"/>
        <v>1</v>
      </c>
      <c r="J115">
        <f t="shared" si="27"/>
        <v>0</v>
      </c>
      <c r="K115">
        <f t="shared" si="28"/>
        <v>111</v>
      </c>
      <c r="L115" t="str">
        <f t="shared" si="52"/>
        <v xml:space="preserve"> Callithrix jacchus (White-tufted-ear marmoset).</v>
      </c>
      <c r="M115" t="str">
        <f t="shared" si="53"/>
        <v xml:space="preserve"> NCBI_TaxID=9483 {ECO:0000313|Ensembl:ENSCJAP00000025657, ECO:0000313|Proteomes:UP000008225};</v>
      </c>
      <c r="N115" t="str">
        <f t="shared" si="29"/>
        <v>Eukaryota</v>
      </c>
      <c r="O115" t="str">
        <f t="shared" si="30"/>
        <v xml:space="preserve"> Metazoa</v>
      </c>
      <c r="P115" t="str">
        <f t="shared" si="31"/>
        <v xml:space="preserve"> Chordata</v>
      </c>
      <c r="Q115" t="str">
        <f t="shared" si="32"/>
        <v xml:space="preserve"> Craniata</v>
      </c>
      <c r="R115" t="str">
        <f t="shared" si="33"/>
        <v xml:space="preserve"> Vertebrata</v>
      </c>
      <c r="S115" t="str">
        <f t="shared" si="34"/>
        <v xml:space="preserve"> Euteleostomi</v>
      </c>
      <c r="T115" t="str">
        <f t="shared" si="35"/>
        <v>Mammalia</v>
      </c>
      <c r="U115" t="str">
        <f t="shared" si="36"/>
        <v xml:space="preserve"> Eutheria</v>
      </c>
      <c r="V115" t="str">
        <f t="shared" si="37"/>
        <v xml:space="preserve"> Euarchontoglires</v>
      </c>
      <c r="W115" t="str">
        <f t="shared" si="38"/>
        <v xml:space="preserve"> Primates</v>
      </c>
      <c r="X115" t="str">
        <f t="shared" si="39"/>
        <v xml:space="preserve"> Haplorrhini</v>
      </c>
      <c r="Y115" t="str">
        <f t="shared" si="40"/>
        <v>Platyrrhini</v>
      </c>
      <c r="Z115" t="str">
        <f t="shared" si="41"/>
        <v xml:space="preserve"> Cebidae</v>
      </c>
      <c r="AA115" t="str">
        <f t="shared" si="42"/>
        <v xml:space="preserve"> Callitrichinae</v>
      </c>
      <c r="AB115" t="str">
        <f t="shared" si="43"/>
        <v xml:space="preserve"> Callithrix.</v>
      </c>
      <c r="AC115">
        <f t="shared" si="44"/>
        <v>0</v>
      </c>
      <c r="AD115">
        <f t="shared" si="45"/>
        <v>0</v>
      </c>
      <c r="AE115">
        <f t="shared" si="46"/>
        <v>0</v>
      </c>
      <c r="AF115">
        <f t="shared" si="47"/>
        <v>0</v>
      </c>
    </row>
    <row r="116" spans="1:32" x14ac:dyDescent="0.25">
      <c r="A116" t="s">
        <v>200</v>
      </c>
      <c r="B116" t="s">
        <v>201</v>
      </c>
      <c r="C116">
        <v>316</v>
      </c>
      <c r="D116" t="s">
        <v>12</v>
      </c>
      <c r="E116">
        <v>189</v>
      </c>
      <c r="F116">
        <v>312</v>
      </c>
      <c r="G116">
        <v>438</v>
      </c>
      <c r="H116" t="s">
        <v>13</v>
      </c>
      <c r="I116">
        <f t="shared" si="26"/>
        <v>1</v>
      </c>
      <c r="J116">
        <f t="shared" si="27"/>
        <v>1</v>
      </c>
      <c r="K116">
        <f t="shared" si="28"/>
        <v>124</v>
      </c>
      <c r="L116" t="str">
        <f t="shared" si="52"/>
        <v xml:space="preserve"> Gallus gallus (Chicken).</v>
      </c>
      <c r="M116" t="str">
        <f t="shared" si="53"/>
        <v xml:space="preserve"> NCBI_TaxID=9031 {ECO:0000313|Ensembl:ENSGALP00000000737, ECO:0000313|Proteomes:UP000000539};</v>
      </c>
      <c r="N116" t="str">
        <f t="shared" si="29"/>
        <v>Eukaryota</v>
      </c>
      <c r="O116" t="str">
        <f t="shared" si="30"/>
        <v xml:space="preserve"> Metazoa</v>
      </c>
      <c r="P116" t="str">
        <f t="shared" si="31"/>
        <v xml:space="preserve"> Chordata</v>
      </c>
      <c r="Q116" t="str">
        <f t="shared" si="32"/>
        <v xml:space="preserve"> Craniata</v>
      </c>
      <c r="R116" t="str">
        <f t="shared" si="33"/>
        <v xml:space="preserve"> Vertebrata</v>
      </c>
      <c r="S116" t="str">
        <f t="shared" si="34"/>
        <v xml:space="preserve"> Euteleostomi</v>
      </c>
      <c r="T116" t="str">
        <f t="shared" si="35"/>
        <v>Archelosauria</v>
      </c>
      <c r="U116" t="str">
        <f t="shared" si="36"/>
        <v xml:space="preserve"> Archosauria</v>
      </c>
      <c r="V116" t="str">
        <f t="shared" si="37"/>
        <v xml:space="preserve"> Dinosauria</v>
      </c>
      <c r="W116" t="str">
        <f t="shared" si="38"/>
        <v xml:space="preserve"> Saurischia</v>
      </c>
      <c r="X116" t="str">
        <f t="shared" si="39"/>
        <v xml:space="preserve"> Theropoda</v>
      </c>
      <c r="Y116" t="str">
        <f t="shared" si="40"/>
        <v>Coelurosauria</v>
      </c>
      <c r="Z116" t="str">
        <f t="shared" si="41"/>
        <v xml:space="preserve"> Aves</v>
      </c>
      <c r="AA116" t="str">
        <f t="shared" si="42"/>
        <v xml:space="preserve"> Neognathae</v>
      </c>
      <c r="AB116" t="str">
        <f t="shared" si="43"/>
        <v xml:space="preserve"> Galloanserae</v>
      </c>
      <c r="AC116" t="str">
        <f t="shared" si="44"/>
        <v xml:space="preserve"> Galliformes</v>
      </c>
      <c r="AD116" t="str">
        <f t="shared" si="45"/>
        <v>Phasianidae</v>
      </c>
      <c r="AE116" t="str">
        <f t="shared" si="46"/>
        <v xml:space="preserve"> Phasianinae</v>
      </c>
      <c r="AF116" t="str">
        <f t="shared" si="47"/>
        <v xml:space="preserve"> Gallus.</v>
      </c>
    </row>
    <row r="117" spans="1:32" x14ac:dyDescent="0.25">
      <c r="A117" t="s">
        <v>200</v>
      </c>
      <c r="B117" t="s">
        <v>201</v>
      </c>
      <c r="C117">
        <v>316</v>
      </c>
      <c r="D117" t="s">
        <v>26</v>
      </c>
      <c r="E117">
        <v>50</v>
      </c>
      <c r="F117">
        <v>143</v>
      </c>
      <c r="G117">
        <v>101</v>
      </c>
      <c r="H117" t="s">
        <v>27</v>
      </c>
      <c r="I117">
        <f t="shared" si="26"/>
        <v>1</v>
      </c>
      <c r="J117">
        <f t="shared" si="27"/>
        <v>1</v>
      </c>
      <c r="K117">
        <f t="shared" si="28"/>
        <v>124</v>
      </c>
      <c r="L117" t="str">
        <f t="shared" si="52"/>
        <v xml:space="preserve"> Gallus gallus (Chicken).</v>
      </c>
      <c r="M117" t="str">
        <f t="shared" si="53"/>
        <v xml:space="preserve"> NCBI_TaxID=9031 {ECO:0000313|Ensembl:ENSGALP00000000737, ECO:0000313|Proteomes:UP000000539};</v>
      </c>
      <c r="N117" t="str">
        <f t="shared" si="29"/>
        <v>Eukaryota</v>
      </c>
      <c r="O117" t="str">
        <f t="shared" si="30"/>
        <v xml:space="preserve"> Metazoa</v>
      </c>
      <c r="P117" t="str">
        <f t="shared" si="31"/>
        <v xml:space="preserve"> Chordata</v>
      </c>
      <c r="Q117" t="str">
        <f t="shared" si="32"/>
        <v xml:space="preserve"> Craniata</v>
      </c>
      <c r="R117" t="str">
        <f t="shared" si="33"/>
        <v xml:space="preserve"> Vertebrata</v>
      </c>
      <c r="S117" t="str">
        <f t="shared" si="34"/>
        <v xml:space="preserve"> Euteleostomi</v>
      </c>
      <c r="T117" t="str">
        <f t="shared" si="35"/>
        <v>Archelosauria</v>
      </c>
      <c r="U117" t="str">
        <f t="shared" si="36"/>
        <v xml:space="preserve"> Archosauria</v>
      </c>
      <c r="V117" t="str">
        <f t="shared" si="37"/>
        <v xml:space="preserve"> Dinosauria</v>
      </c>
      <c r="W117" t="str">
        <f t="shared" si="38"/>
        <v xml:space="preserve"> Saurischia</v>
      </c>
      <c r="X117" t="str">
        <f t="shared" si="39"/>
        <v xml:space="preserve"> Theropoda</v>
      </c>
      <c r="Y117" t="str">
        <f t="shared" si="40"/>
        <v>Coelurosauria</v>
      </c>
      <c r="Z117" t="str">
        <f t="shared" si="41"/>
        <v xml:space="preserve"> Aves</v>
      </c>
      <c r="AA117" t="str">
        <f t="shared" si="42"/>
        <v xml:space="preserve"> Neognathae</v>
      </c>
      <c r="AB117" t="str">
        <f t="shared" si="43"/>
        <v xml:space="preserve"> Galloanserae</v>
      </c>
      <c r="AC117" t="str">
        <f t="shared" si="44"/>
        <v xml:space="preserve"> Galliformes</v>
      </c>
      <c r="AD117" t="str">
        <f t="shared" si="45"/>
        <v>Phasianidae</v>
      </c>
      <c r="AE117" t="str">
        <f t="shared" si="46"/>
        <v xml:space="preserve"> Phasianinae</v>
      </c>
      <c r="AF117" t="str">
        <f t="shared" si="47"/>
        <v xml:space="preserve"> Gallus.</v>
      </c>
    </row>
    <row r="118" spans="1:32" x14ac:dyDescent="0.25">
      <c r="A118" t="s">
        <v>202</v>
      </c>
      <c r="B118" t="s">
        <v>203</v>
      </c>
      <c r="C118">
        <v>202</v>
      </c>
      <c r="D118" t="s">
        <v>12</v>
      </c>
      <c r="E118">
        <v>77</v>
      </c>
      <c r="F118">
        <v>195</v>
      </c>
      <c r="G118">
        <v>438</v>
      </c>
      <c r="H118" t="s">
        <v>13</v>
      </c>
      <c r="I118">
        <f t="shared" si="26"/>
        <v>1</v>
      </c>
      <c r="J118">
        <f t="shared" si="27"/>
        <v>0</v>
      </c>
      <c r="K118">
        <f t="shared" si="28"/>
        <v>119</v>
      </c>
      <c r="L118" t="str">
        <f t="shared" si="52"/>
        <v xml:space="preserve"> Ornithorhynchus anatinus (Duckbill platypus).</v>
      </c>
      <c r="M118" t="str">
        <f t="shared" si="53"/>
        <v xml:space="preserve"> NCBI_TaxID=9258 {ECO:0000313|Ensembl:ENSOANP00000022580, ECO:0000313|Proteomes:UP000002279};</v>
      </c>
      <c r="N118" t="str">
        <f t="shared" si="29"/>
        <v>Eukaryota</v>
      </c>
      <c r="O118" t="str">
        <f t="shared" si="30"/>
        <v xml:space="preserve"> Metazoa</v>
      </c>
      <c r="P118" t="str">
        <f t="shared" si="31"/>
        <v xml:space="preserve"> Chordata</v>
      </c>
      <c r="Q118" t="str">
        <f t="shared" si="32"/>
        <v xml:space="preserve"> Craniata</v>
      </c>
      <c r="R118" t="str">
        <f t="shared" si="33"/>
        <v xml:space="preserve"> Vertebrata</v>
      </c>
      <c r="S118" t="str">
        <f t="shared" si="34"/>
        <v xml:space="preserve"> Euteleostomi</v>
      </c>
      <c r="T118" t="str">
        <f t="shared" si="35"/>
        <v>Mammalia</v>
      </c>
      <c r="U118" t="str">
        <f t="shared" si="36"/>
        <v xml:space="preserve"> Monotremata</v>
      </c>
      <c r="V118" t="str">
        <f t="shared" si="37"/>
        <v xml:space="preserve"> Ornithorhynchidae</v>
      </c>
      <c r="W118" t="str">
        <f t="shared" si="38"/>
        <v xml:space="preserve"> Ornithorhynchus.</v>
      </c>
      <c r="X118">
        <f t="shared" si="39"/>
        <v>0</v>
      </c>
      <c r="Y118">
        <f t="shared" si="40"/>
        <v>0</v>
      </c>
      <c r="Z118">
        <f t="shared" si="41"/>
        <v>0</v>
      </c>
      <c r="AA118">
        <f t="shared" si="42"/>
        <v>0</v>
      </c>
      <c r="AB118">
        <f t="shared" si="43"/>
        <v>0</v>
      </c>
      <c r="AC118">
        <f t="shared" si="44"/>
        <v>0</v>
      </c>
      <c r="AD118">
        <f t="shared" si="45"/>
        <v>0</v>
      </c>
      <c r="AE118">
        <f t="shared" si="46"/>
        <v>0</v>
      </c>
      <c r="AF118">
        <f t="shared" si="47"/>
        <v>0</v>
      </c>
    </row>
    <row r="119" spans="1:32" x14ac:dyDescent="0.25">
      <c r="A119" t="s">
        <v>204</v>
      </c>
      <c r="B119" t="s">
        <v>205</v>
      </c>
      <c r="C119">
        <v>121</v>
      </c>
      <c r="D119" t="s">
        <v>12</v>
      </c>
      <c r="E119">
        <v>8</v>
      </c>
      <c r="F119">
        <v>116</v>
      </c>
      <c r="G119">
        <v>438</v>
      </c>
      <c r="H119" t="s">
        <v>13</v>
      </c>
      <c r="I119">
        <f t="shared" si="26"/>
        <v>1</v>
      </c>
      <c r="J119">
        <f t="shared" si="27"/>
        <v>0</v>
      </c>
      <c r="K119">
        <f t="shared" si="28"/>
        <v>109</v>
      </c>
      <c r="L119" t="str">
        <f t="shared" si="52"/>
        <v xml:space="preserve"> Callithrix jacchus (White-tufted-ear marmoset).</v>
      </c>
      <c r="M119" t="str">
        <f t="shared" si="53"/>
        <v xml:space="preserve"> NCBI_TaxID=9483 {ECO:0000313|Ensembl:ENSCJAP00000025636, ECO:0000313|Proteomes:UP000008225};</v>
      </c>
      <c r="N119" t="str">
        <f t="shared" si="29"/>
        <v>Eukaryota</v>
      </c>
      <c r="O119" t="str">
        <f t="shared" si="30"/>
        <v xml:space="preserve"> Metazoa</v>
      </c>
      <c r="P119" t="str">
        <f t="shared" si="31"/>
        <v xml:space="preserve"> Chordata</v>
      </c>
      <c r="Q119" t="str">
        <f t="shared" si="32"/>
        <v xml:space="preserve"> Craniata</v>
      </c>
      <c r="R119" t="str">
        <f t="shared" si="33"/>
        <v xml:space="preserve"> Vertebrata</v>
      </c>
      <c r="S119" t="str">
        <f t="shared" si="34"/>
        <v xml:space="preserve"> Euteleostomi</v>
      </c>
      <c r="T119" t="str">
        <f t="shared" si="35"/>
        <v>Mammalia</v>
      </c>
      <c r="U119" t="str">
        <f t="shared" si="36"/>
        <v xml:space="preserve"> Eutheria</v>
      </c>
      <c r="V119" t="str">
        <f t="shared" si="37"/>
        <v xml:space="preserve"> Euarchontoglires</v>
      </c>
      <c r="W119" t="str">
        <f t="shared" si="38"/>
        <v xml:space="preserve"> Primates</v>
      </c>
      <c r="X119" t="str">
        <f t="shared" si="39"/>
        <v xml:space="preserve"> Haplorrhini</v>
      </c>
      <c r="Y119" t="str">
        <f t="shared" si="40"/>
        <v>Platyrrhini</v>
      </c>
      <c r="Z119" t="str">
        <f t="shared" si="41"/>
        <v xml:space="preserve"> Cebidae</v>
      </c>
      <c r="AA119" t="str">
        <f t="shared" si="42"/>
        <v xml:space="preserve"> Callitrichinae</v>
      </c>
      <c r="AB119" t="str">
        <f t="shared" si="43"/>
        <v xml:space="preserve"> Callithrix.</v>
      </c>
      <c r="AC119">
        <f t="shared" si="44"/>
        <v>0</v>
      </c>
      <c r="AD119">
        <f t="shared" si="45"/>
        <v>0</v>
      </c>
      <c r="AE119">
        <f t="shared" si="46"/>
        <v>0</v>
      </c>
      <c r="AF119">
        <f t="shared" si="47"/>
        <v>0</v>
      </c>
    </row>
    <row r="120" spans="1:32" x14ac:dyDescent="0.25">
      <c r="A120" t="s">
        <v>206</v>
      </c>
      <c r="B120" t="s">
        <v>207</v>
      </c>
      <c r="C120">
        <v>155</v>
      </c>
      <c r="D120" t="s">
        <v>12</v>
      </c>
      <c r="E120">
        <v>36</v>
      </c>
      <c r="F120">
        <v>151</v>
      </c>
      <c r="G120">
        <v>438</v>
      </c>
      <c r="H120" t="s">
        <v>13</v>
      </c>
      <c r="I120">
        <f t="shared" si="26"/>
        <v>1</v>
      </c>
      <c r="J120">
        <f t="shared" si="27"/>
        <v>0</v>
      </c>
      <c r="K120">
        <f t="shared" si="28"/>
        <v>116</v>
      </c>
      <c r="L120" t="str">
        <f t="shared" si="52"/>
        <v xml:space="preserve"> Equus caballus (Horse).</v>
      </c>
      <c r="M120" t="str">
        <f t="shared" si="53"/>
        <v xml:space="preserve"> NCBI_TaxID=9796 {ECO:0000313|Ensembl:ENSECAP00000017907, ECO:0000313|Proteomes:UP000002281};</v>
      </c>
      <c r="N120" t="str">
        <f t="shared" si="29"/>
        <v>Eukaryota</v>
      </c>
      <c r="O120" t="str">
        <f t="shared" si="30"/>
        <v xml:space="preserve"> Metazoa</v>
      </c>
      <c r="P120" t="str">
        <f t="shared" si="31"/>
        <v xml:space="preserve"> Chordata</v>
      </c>
      <c r="Q120" t="str">
        <f t="shared" si="32"/>
        <v xml:space="preserve"> Craniata</v>
      </c>
      <c r="R120" t="str">
        <f t="shared" si="33"/>
        <v xml:space="preserve"> Vertebrata</v>
      </c>
      <c r="S120" t="str">
        <f t="shared" si="34"/>
        <v xml:space="preserve"> Euteleostomi</v>
      </c>
      <c r="T120" t="str">
        <f t="shared" si="35"/>
        <v>Mammalia</v>
      </c>
      <c r="U120" t="str">
        <f t="shared" si="36"/>
        <v xml:space="preserve"> Eutheria</v>
      </c>
      <c r="V120" t="str">
        <f t="shared" si="37"/>
        <v xml:space="preserve"> Laurasiatheria</v>
      </c>
      <c r="W120" t="str">
        <f t="shared" si="38"/>
        <v xml:space="preserve"> Perissodactyla</v>
      </c>
      <c r="X120" t="str">
        <f t="shared" si="39"/>
        <v xml:space="preserve"> Equidae</v>
      </c>
      <c r="Y120" t="str">
        <f t="shared" si="40"/>
        <v xml:space="preserve"> Equus.</v>
      </c>
      <c r="Z120">
        <f t="shared" si="41"/>
        <v>0</v>
      </c>
      <c r="AA120">
        <f t="shared" si="42"/>
        <v>0</v>
      </c>
      <c r="AB120">
        <f t="shared" si="43"/>
        <v>0</v>
      </c>
      <c r="AC120">
        <f t="shared" si="44"/>
        <v>0</v>
      </c>
      <c r="AD120">
        <f t="shared" si="45"/>
        <v>0</v>
      </c>
      <c r="AE120">
        <f t="shared" si="46"/>
        <v>0</v>
      </c>
      <c r="AF120">
        <f t="shared" si="47"/>
        <v>0</v>
      </c>
    </row>
    <row r="121" spans="1:32" x14ac:dyDescent="0.25">
      <c r="A121" t="s">
        <v>208</v>
      </c>
      <c r="B121" t="s">
        <v>209</v>
      </c>
      <c r="C121">
        <v>268</v>
      </c>
      <c r="D121" t="s">
        <v>12</v>
      </c>
      <c r="E121">
        <v>159</v>
      </c>
      <c r="F121">
        <v>263</v>
      </c>
      <c r="G121">
        <v>438</v>
      </c>
      <c r="H121" t="s">
        <v>13</v>
      </c>
      <c r="I121">
        <f t="shared" si="26"/>
        <v>1</v>
      </c>
      <c r="J121">
        <f t="shared" si="27"/>
        <v>1</v>
      </c>
      <c r="K121">
        <f t="shared" si="28"/>
        <v>105</v>
      </c>
      <c r="L121" t="str">
        <f t="shared" si="52"/>
        <v xml:space="preserve"> Equus caballus (Horse).</v>
      </c>
      <c r="M121" t="str">
        <f t="shared" si="53"/>
        <v xml:space="preserve"> NCBI_TaxID=9796 {ECO:0000313|Ensembl:ENSECAP00000021137, ECO:0000313|Proteomes:UP000002281};</v>
      </c>
      <c r="N121" t="str">
        <f t="shared" si="29"/>
        <v>Eukaryota</v>
      </c>
      <c r="O121" t="str">
        <f t="shared" si="30"/>
        <v xml:space="preserve"> Metazoa</v>
      </c>
      <c r="P121" t="str">
        <f t="shared" si="31"/>
        <v xml:space="preserve"> Chordata</v>
      </c>
      <c r="Q121" t="str">
        <f t="shared" si="32"/>
        <v xml:space="preserve"> Craniata</v>
      </c>
      <c r="R121" t="str">
        <f t="shared" si="33"/>
        <v xml:space="preserve"> Vertebrata</v>
      </c>
      <c r="S121" t="str">
        <f t="shared" si="34"/>
        <v xml:space="preserve"> Euteleostomi</v>
      </c>
      <c r="T121" t="str">
        <f t="shared" si="35"/>
        <v>Mammalia</v>
      </c>
      <c r="U121" t="str">
        <f t="shared" si="36"/>
        <v xml:space="preserve"> Eutheria</v>
      </c>
      <c r="V121" t="str">
        <f t="shared" si="37"/>
        <v xml:space="preserve"> Laurasiatheria</v>
      </c>
      <c r="W121" t="str">
        <f t="shared" si="38"/>
        <v xml:space="preserve"> Perissodactyla</v>
      </c>
      <c r="X121" t="str">
        <f t="shared" si="39"/>
        <v xml:space="preserve"> Equidae</v>
      </c>
      <c r="Y121" t="str">
        <f t="shared" si="40"/>
        <v xml:space="preserve"> Equus.</v>
      </c>
      <c r="Z121">
        <f t="shared" si="41"/>
        <v>0</v>
      </c>
      <c r="AA121">
        <f t="shared" si="42"/>
        <v>0</v>
      </c>
      <c r="AB121">
        <f t="shared" si="43"/>
        <v>0</v>
      </c>
      <c r="AC121">
        <f t="shared" si="44"/>
        <v>0</v>
      </c>
      <c r="AD121">
        <f t="shared" si="45"/>
        <v>0</v>
      </c>
      <c r="AE121">
        <f t="shared" si="46"/>
        <v>0</v>
      </c>
      <c r="AF121">
        <f t="shared" si="47"/>
        <v>0</v>
      </c>
    </row>
    <row r="122" spans="1:32" x14ac:dyDescent="0.25">
      <c r="A122" t="s">
        <v>208</v>
      </c>
      <c r="B122" t="s">
        <v>209</v>
      </c>
      <c r="C122">
        <v>268</v>
      </c>
      <c r="D122" t="s">
        <v>26</v>
      </c>
      <c r="E122">
        <v>1</v>
      </c>
      <c r="F122">
        <v>109</v>
      </c>
      <c r="G122">
        <v>101</v>
      </c>
      <c r="H122" t="s">
        <v>27</v>
      </c>
      <c r="I122">
        <f t="shared" si="26"/>
        <v>1</v>
      </c>
      <c r="J122">
        <f t="shared" si="27"/>
        <v>1</v>
      </c>
      <c r="K122">
        <f t="shared" si="28"/>
        <v>105</v>
      </c>
      <c r="L122" t="str">
        <f t="shared" si="52"/>
        <v xml:space="preserve"> Equus caballus (Horse).</v>
      </c>
      <c r="M122" t="str">
        <f t="shared" si="53"/>
        <v xml:space="preserve"> NCBI_TaxID=9796 {ECO:0000313|Ensembl:ENSECAP00000021137, ECO:0000313|Proteomes:UP000002281};</v>
      </c>
      <c r="N122" t="str">
        <f t="shared" si="29"/>
        <v>Eukaryota</v>
      </c>
      <c r="O122" t="str">
        <f t="shared" si="30"/>
        <v xml:space="preserve"> Metazoa</v>
      </c>
      <c r="P122" t="str">
        <f t="shared" si="31"/>
        <v xml:space="preserve"> Chordata</v>
      </c>
      <c r="Q122" t="str">
        <f t="shared" si="32"/>
        <v xml:space="preserve"> Craniata</v>
      </c>
      <c r="R122" t="str">
        <f t="shared" si="33"/>
        <v xml:space="preserve"> Vertebrata</v>
      </c>
      <c r="S122" t="str">
        <f t="shared" si="34"/>
        <v xml:space="preserve"> Euteleostomi</v>
      </c>
      <c r="T122" t="str">
        <f t="shared" si="35"/>
        <v>Mammalia</v>
      </c>
      <c r="U122" t="str">
        <f t="shared" si="36"/>
        <v xml:space="preserve"> Eutheria</v>
      </c>
      <c r="V122" t="str">
        <f t="shared" si="37"/>
        <v xml:space="preserve"> Laurasiatheria</v>
      </c>
      <c r="W122" t="str">
        <f t="shared" si="38"/>
        <v xml:space="preserve"> Perissodactyla</v>
      </c>
      <c r="X122" t="str">
        <f t="shared" si="39"/>
        <v xml:space="preserve"> Equidae</v>
      </c>
      <c r="Y122" t="str">
        <f t="shared" si="40"/>
        <v xml:space="preserve"> Equus.</v>
      </c>
      <c r="Z122">
        <f t="shared" si="41"/>
        <v>0</v>
      </c>
      <c r="AA122">
        <f t="shared" si="42"/>
        <v>0</v>
      </c>
      <c r="AB122">
        <f t="shared" si="43"/>
        <v>0</v>
      </c>
      <c r="AC122">
        <f t="shared" si="44"/>
        <v>0</v>
      </c>
      <c r="AD122">
        <f t="shared" si="45"/>
        <v>0</v>
      </c>
      <c r="AE122">
        <f t="shared" si="46"/>
        <v>0</v>
      </c>
      <c r="AF122">
        <f t="shared" si="47"/>
        <v>0</v>
      </c>
    </row>
    <row r="123" spans="1:32" x14ac:dyDescent="0.25">
      <c r="A123" t="s">
        <v>210</v>
      </c>
      <c r="B123" t="s">
        <v>211</v>
      </c>
      <c r="C123">
        <v>152</v>
      </c>
      <c r="D123" t="s">
        <v>12</v>
      </c>
      <c r="E123">
        <v>32</v>
      </c>
      <c r="F123">
        <v>148</v>
      </c>
      <c r="G123">
        <v>438</v>
      </c>
      <c r="H123" t="s">
        <v>13</v>
      </c>
      <c r="I123">
        <f t="shared" si="26"/>
        <v>1</v>
      </c>
      <c r="J123">
        <f t="shared" si="27"/>
        <v>0</v>
      </c>
      <c r="K123">
        <f t="shared" si="28"/>
        <v>117</v>
      </c>
      <c r="L123" t="str">
        <f t="shared" si="52"/>
        <v xml:space="preserve"> Callithrix jacchus (White-tufted-ear marmoset).</v>
      </c>
      <c r="M123" t="str">
        <f t="shared" si="53"/>
        <v xml:space="preserve"> NCBI_TaxID=9483 {ECO:0000313|Ensembl:ENSCJAP00000025621, ECO:0000313|Proteomes:UP000008225};</v>
      </c>
      <c r="N123" t="str">
        <f t="shared" si="29"/>
        <v>Eukaryota</v>
      </c>
      <c r="O123" t="str">
        <f t="shared" si="30"/>
        <v xml:space="preserve"> Metazoa</v>
      </c>
      <c r="P123" t="str">
        <f t="shared" si="31"/>
        <v xml:space="preserve"> Chordata</v>
      </c>
      <c r="Q123" t="str">
        <f t="shared" si="32"/>
        <v xml:space="preserve"> Craniata</v>
      </c>
      <c r="R123" t="str">
        <f t="shared" si="33"/>
        <v xml:space="preserve"> Vertebrata</v>
      </c>
      <c r="S123" t="str">
        <f t="shared" si="34"/>
        <v xml:space="preserve"> Euteleostomi</v>
      </c>
      <c r="T123" t="str">
        <f t="shared" si="35"/>
        <v>Mammalia</v>
      </c>
      <c r="U123" t="str">
        <f t="shared" si="36"/>
        <v xml:space="preserve"> Eutheria</v>
      </c>
      <c r="V123" t="str">
        <f t="shared" si="37"/>
        <v xml:space="preserve"> Euarchontoglires</v>
      </c>
      <c r="W123" t="str">
        <f t="shared" si="38"/>
        <v xml:space="preserve"> Primates</v>
      </c>
      <c r="X123" t="str">
        <f t="shared" si="39"/>
        <v xml:space="preserve"> Haplorrhini</v>
      </c>
      <c r="Y123" t="str">
        <f t="shared" si="40"/>
        <v>Platyrrhini</v>
      </c>
      <c r="Z123" t="str">
        <f t="shared" si="41"/>
        <v xml:space="preserve"> Cebidae</v>
      </c>
      <c r="AA123" t="str">
        <f t="shared" si="42"/>
        <v xml:space="preserve"> Callitrichinae</v>
      </c>
      <c r="AB123" t="str">
        <f t="shared" si="43"/>
        <v xml:space="preserve"> Callithrix.</v>
      </c>
      <c r="AC123">
        <f t="shared" si="44"/>
        <v>0</v>
      </c>
      <c r="AD123">
        <f t="shared" si="45"/>
        <v>0</v>
      </c>
      <c r="AE123">
        <f t="shared" si="46"/>
        <v>0</v>
      </c>
      <c r="AF123">
        <f t="shared" si="47"/>
        <v>0</v>
      </c>
    </row>
    <row r="124" spans="1:32" x14ac:dyDescent="0.25">
      <c r="A124" t="s">
        <v>212</v>
      </c>
      <c r="B124" t="s">
        <v>213</v>
      </c>
      <c r="C124">
        <v>268</v>
      </c>
      <c r="D124" t="s">
        <v>12</v>
      </c>
      <c r="E124">
        <v>146</v>
      </c>
      <c r="F124">
        <v>263</v>
      </c>
      <c r="G124">
        <v>438</v>
      </c>
      <c r="H124" t="s">
        <v>13</v>
      </c>
      <c r="I124">
        <f t="shared" si="26"/>
        <v>1</v>
      </c>
      <c r="J124">
        <f t="shared" si="27"/>
        <v>1</v>
      </c>
      <c r="K124">
        <f t="shared" si="28"/>
        <v>118</v>
      </c>
      <c r="L124" t="str">
        <f t="shared" si="52"/>
        <v xml:space="preserve"> Equus caballus (Horse).</v>
      </c>
      <c r="M124" t="str">
        <f t="shared" si="53"/>
        <v xml:space="preserve"> NCBI_TaxID=9796 {ECO:0000313|Ensembl:ENSECAP00000000159, ECO:0000313|Proteomes:UP000002281};</v>
      </c>
      <c r="N124" t="str">
        <f t="shared" si="29"/>
        <v>Eukaryota</v>
      </c>
      <c r="O124" t="str">
        <f t="shared" si="30"/>
        <v xml:space="preserve"> Metazoa</v>
      </c>
      <c r="P124" t="str">
        <f t="shared" si="31"/>
        <v xml:space="preserve"> Chordata</v>
      </c>
      <c r="Q124" t="str">
        <f t="shared" si="32"/>
        <v xml:space="preserve"> Craniata</v>
      </c>
      <c r="R124" t="str">
        <f t="shared" si="33"/>
        <v xml:space="preserve"> Vertebrata</v>
      </c>
      <c r="S124" t="str">
        <f t="shared" si="34"/>
        <v xml:space="preserve"> Euteleostomi</v>
      </c>
      <c r="T124" t="str">
        <f t="shared" si="35"/>
        <v>Mammalia</v>
      </c>
      <c r="U124" t="str">
        <f t="shared" si="36"/>
        <v xml:space="preserve"> Eutheria</v>
      </c>
      <c r="V124" t="str">
        <f t="shared" si="37"/>
        <v xml:space="preserve"> Laurasiatheria</v>
      </c>
      <c r="W124" t="str">
        <f t="shared" si="38"/>
        <v xml:space="preserve"> Perissodactyla</v>
      </c>
      <c r="X124" t="str">
        <f t="shared" si="39"/>
        <v xml:space="preserve"> Equidae</v>
      </c>
      <c r="Y124" t="str">
        <f t="shared" si="40"/>
        <v xml:space="preserve"> Equus.</v>
      </c>
      <c r="Z124">
        <f t="shared" si="41"/>
        <v>0</v>
      </c>
      <c r="AA124">
        <f t="shared" si="42"/>
        <v>0</v>
      </c>
      <c r="AB124">
        <f t="shared" si="43"/>
        <v>0</v>
      </c>
      <c r="AC124">
        <f t="shared" si="44"/>
        <v>0</v>
      </c>
      <c r="AD124">
        <f t="shared" si="45"/>
        <v>0</v>
      </c>
      <c r="AE124">
        <f t="shared" si="46"/>
        <v>0</v>
      </c>
      <c r="AF124">
        <f t="shared" si="47"/>
        <v>0</v>
      </c>
    </row>
    <row r="125" spans="1:32" x14ac:dyDescent="0.25">
      <c r="A125" t="s">
        <v>212</v>
      </c>
      <c r="B125" t="s">
        <v>213</v>
      </c>
      <c r="C125">
        <v>268</v>
      </c>
      <c r="D125" t="s">
        <v>26</v>
      </c>
      <c r="E125">
        <v>1</v>
      </c>
      <c r="F125">
        <v>103</v>
      </c>
      <c r="G125">
        <v>101</v>
      </c>
      <c r="H125" t="s">
        <v>27</v>
      </c>
      <c r="I125">
        <f t="shared" si="26"/>
        <v>1</v>
      </c>
      <c r="J125">
        <f t="shared" si="27"/>
        <v>1</v>
      </c>
      <c r="K125">
        <f t="shared" si="28"/>
        <v>118</v>
      </c>
      <c r="L125" t="str">
        <f t="shared" si="52"/>
        <v xml:space="preserve"> Equus caballus (Horse).</v>
      </c>
      <c r="M125" t="str">
        <f t="shared" si="53"/>
        <v xml:space="preserve"> NCBI_TaxID=9796 {ECO:0000313|Ensembl:ENSECAP00000000159, ECO:0000313|Proteomes:UP000002281};</v>
      </c>
      <c r="N125" t="str">
        <f t="shared" si="29"/>
        <v>Eukaryota</v>
      </c>
      <c r="O125" t="str">
        <f t="shared" si="30"/>
        <v xml:space="preserve"> Metazoa</v>
      </c>
      <c r="P125" t="str">
        <f t="shared" si="31"/>
        <v xml:space="preserve"> Chordata</v>
      </c>
      <c r="Q125" t="str">
        <f t="shared" si="32"/>
        <v xml:space="preserve"> Craniata</v>
      </c>
      <c r="R125" t="str">
        <f t="shared" si="33"/>
        <v xml:space="preserve"> Vertebrata</v>
      </c>
      <c r="S125" t="str">
        <f t="shared" si="34"/>
        <v xml:space="preserve"> Euteleostomi</v>
      </c>
      <c r="T125" t="str">
        <f t="shared" si="35"/>
        <v>Mammalia</v>
      </c>
      <c r="U125" t="str">
        <f t="shared" si="36"/>
        <v xml:space="preserve"> Eutheria</v>
      </c>
      <c r="V125" t="str">
        <f t="shared" si="37"/>
        <v xml:space="preserve"> Laurasiatheria</v>
      </c>
      <c r="W125" t="str">
        <f t="shared" si="38"/>
        <v xml:space="preserve"> Perissodactyla</v>
      </c>
      <c r="X125" t="str">
        <f t="shared" si="39"/>
        <v xml:space="preserve"> Equidae</v>
      </c>
      <c r="Y125" t="str">
        <f t="shared" si="40"/>
        <v xml:space="preserve"> Equus.</v>
      </c>
      <c r="Z125">
        <f t="shared" si="41"/>
        <v>0</v>
      </c>
      <c r="AA125">
        <f t="shared" si="42"/>
        <v>0</v>
      </c>
      <c r="AB125">
        <f t="shared" si="43"/>
        <v>0</v>
      </c>
      <c r="AC125">
        <f t="shared" si="44"/>
        <v>0</v>
      </c>
      <c r="AD125">
        <f t="shared" si="45"/>
        <v>0</v>
      </c>
      <c r="AE125">
        <f t="shared" si="46"/>
        <v>0</v>
      </c>
      <c r="AF125">
        <f t="shared" si="47"/>
        <v>0</v>
      </c>
    </row>
    <row r="126" spans="1:32" x14ac:dyDescent="0.25">
      <c r="A126" t="s">
        <v>214</v>
      </c>
      <c r="B126" t="s">
        <v>215</v>
      </c>
      <c r="C126">
        <v>180</v>
      </c>
      <c r="D126" t="s">
        <v>12</v>
      </c>
      <c r="E126">
        <v>68</v>
      </c>
      <c r="F126">
        <v>176</v>
      </c>
      <c r="G126">
        <v>438</v>
      </c>
      <c r="H126" t="s">
        <v>13</v>
      </c>
      <c r="I126">
        <f t="shared" si="26"/>
        <v>1</v>
      </c>
      <c r="J126">
        <f t="shared" si="27"/>
        <v>0</v>
      </c>
      <c r="K126">
        <f t="shared" si="28"/>
        <v>109</v>
      </c>
      <c r="L126" t="str">
        <f t="shared" si="52"/>
        <v xml:space="preserve"> Callithrix jacchus (White-tufted-ear marmoset).</v>
      </c>
      <c r="M126" t="str">
        <f t="shared" si="53"/>
        <v xml:space="preserve"> NCBI_TaxID=9483 {ECO:0000313|Ensembl:ENSCJAP00000025611, ECO:0000313|Proteomes:UP000008225};</v>
      </c>
      <c r="N126" t="str">
        <f t="shared" si="29"/>
        <v>Eukaryota</v>
      </c>
      <c r="O126" t="str">
        <f t="shared" si="30"/>
        <v xml:space="preserve"> Metazoa</v>
      </c>
      <c r="P126" t="str">
        <f t="shared" si="31"/>
        <v xml:space="preserve"> Chordata</v>
      </c>
      <c r="Q126" t="str">
        <f t="shared" si="32"/>
        <v xml:space="preserve"> Craniata</v>
      </c>
      <c r="R126" t="str">
        <f t="shared" si="33"/>
        <v xml:space="preserve"> Vertebrata</v>
      </c>
      <c r="S126" t="str">
        <f t="shared" si="34"/>
        <v xml:space="preserve"> Euteleostomi</v>
      </c>
      <c r="T126" t="str">
        <f t="shared" si="35"/>
        <v>Mammalia</v>
      </c>
      <c r="U126" t="str">
        <f t="shared" si="36"/>
        <v xml:space="preserve"> Eutheria</v>
      </c>
      <c r="V126" t="str">
        <f t="shared" si="37"/>
        <v xml:space="preserve"> Euarchontoglires</v>
      </c>
      <c r="W126" t="str">
        <f t="shared" si="38"/>
        <v xml:space="preserve"> Primates</v>
      </c>
      <c r="X126" t="str">
        <f t="shared" si="39"/>
        <v xml:space="preserve"> Haplorrhini</v>
      </c>
      <c r="Y126" t="str">
        <f t="shared" si="40"/>
        <v>Platyrrhini</v>
      </c>
      <c r="Z126" t="str">
        <f t="shared" si="41"/>
        <v xml:space="preserve"> Cebidae</v>
      </c>
      <c r="AA126" t="str">
        <f t="shared" si="42"/>
        <v xml:space="preserve"> Callitrichinae</v>
      </c>
      <c r="AB126" t="str">
        <f t="shared" si="43"/>
        <v xml:space="preserve"> Callithrix.</v>
      </c>
      <c r="AC126">
        <f t="shared" si="44"/>
        <v>0</v>
      </c>
      <c r="AD126">
        <f t="shared" si="45"/>
        <v>0</v>
      </c>
      <c r="AE126">
        <f t="shared" si="46"/>
        <v>0</v>
      </c>
      <c r="AF126">
        <f t="shared" si="47"/>
        <v>0</v>
      </c>
    </row>
    <row r="127" spans="1:32" x14ac:dyDescent="0.25">
      <c r="A127" t="s">
        <v>216</v>
      </c>
      <c r="B127" t="s">
        <v>217</v>
      </c>
      <c r="C127">
        <v>151</v>
      </c>
      <c r="D127" t="s">
        <v>12</v>
      </c>
      <c r="E127">
        <v>26</v>
      </c>
      <c r="F127">
        <v>147</v>
      </c>
      <c r="G127">
        <v>438</v>
      </c>
      <c r="H127" t="s">
        <v>13</v>
      </c>
      <c r="I127">
        <f t="shared" si="26"/>
        <v>1</v>
      </c>
      <c r="J127">
        <f t="shared" si="27"/>
        <v>0</v>
      </c>
      <c r="K127">
        <f t="shared" si="28"/>
        <v>122</v>
      </c>
      <c r="L127" t="str">
        <f t="shared" si="52"/>
        <v xml:space="preserve"> Equus caballus (Horse).</v>
      </c>
      <c r="M127" t="str">
        <f t="shared" si="53"/>
        <v xml:space="preserve"> NCBI_TaxID=9796 {ECO:0000313|Ensembl:ENSECAP00000017550, ECO:0000313|Proteomes:UP000002281};</v>
      </c>
      <c r="N127" t="str">
        <f t="shared" si="29"/>
        <v>Eukaryota</v>
      </c>
      <c r="O127" t="str">
        <f t="shared" si="30"/>
        <v xml:space="preserve"> Metazoa</v>
      </c>
      <c r="P127" t="str">
        <f t="shared" si="31"/>
        <v xml:space="preserve"> Chordata</v>
      </c>
      <c r="Q127" t="str">
        <f t="shared" si="32"/>
        <v xml:space="preserve"> Craniata</v>
      </c>
      <c r="R127" t="str">
        <f t="shared" si="33"/>
        <v xml:space="preserve"> Vertebrata</v>
      </c>
      <c r="S127" t="str">
        <f t="shared" si="34"/>
        <v xml:space="preserve"> Euteleostomi</v>
      </c>
      <c r="T127" t="str">
        <f t="shared" si="35"/>
        <v>Mammalia</v>
      </c>
      <c r="U127" t="str">
        <f t="shared" si="36"/>
        <v xml:space="preserve"> Eutheria</v>
      </c>
      <c r="V127" t="str">
        <f t="shared" si="37"/>
        <v xml:space="preserve"> Laurasiatheria</v>
      </c>
      <c r="W127" t="str">
        <f t="shared" si="38"/>
        <v xml:space="preserve"> Perissodactyla</v>
      </c>
      <c r="X127" t="str">
        <f t="shared" si="39"/>
        <v xml:space="preserve"> Equidae</v>
      </c>
      <c r="Y127" t="str">
        <f t="shared" si="40"/>
        <v xml:space="preserve"> Equus.</v>
      </c>
      <c r="Z127">
        <f t="shared" si="41"/>
        <v>0</v>
      </c>
      <c r="AA127">
        <f t="shared" si="42"/>
        <v>0</v>
      </c>
      <c r="AB127">
        <f t="shared" si="43"/>
        <v>0</v>
      </c>
      <c r="AC127">
        <f t="shared" si="44"/>
        <v>0</v>
      </c>
      <c r="AD127">
        <f t="shared" si="45"/>
        <v>0</v>
      </c>
      <c r="AE127">
        <f t="shared" si="46"/>
        <v>0</v>
      </c>
      <c r="AF127">
        <f t="shared" si="47"/>
        <v>0</v>
      </c>
    </row>
    <row r="128" spans="1:32" x14ac:dyDescent="0.25">
      <c r="A128" t="s">
        <v>218</v>
      </c>
      <c r="B128" t="s">
        <v>219</v>
      </c>
      <c r="C128">
        <v>207</v>
      </c>
      <c r="D128" t="s">
        <v>12</v>
      </c>
      <c r="E128">
        <v>76</v>
      </c>
      <c r="F128">
        <v>195</v>
      </c>
      <c r="G128">
        <v>438</v>
      </c>
      <c r="H128" t="s">
        <v>13</v>
      </c>
      <c r="I128">
        <f t="shared" si="26"/>
        <v>1</v>
      </c>
      <c r="J128">
        <f t="shared" si="27"/>
        <v>0</v>
      </c>
      <c r="K128">
        <f t="shared" si="28"/>
        <v>120</v>
      </c>
      <c r="L128" t="str">
        <f t="shared" si="52"/>
        <v xml:space="preserve"> Monodelphis domestica (Gray short-tailed opossum).</v>
      </c>
      <c r="M128" t="str">
        <f t="shared" si="53"/>
        <v xml:space="preserve"> NCBI_TaxID=13616 {ECO:0000313|Ensembl:ENSMODP00000034135, ECO:0000313|Proteomes:UP000002280};</v>
      </c>
      <c r="N128" t="str">
        <f t="shared" si="29"/>
        <v>Eukaryota</v>
      </c>
      <c r="O128" t="str">
        <f t="shared" si="30"/>
        <v xml:space="preserve"> Metazoa</v>
      </c>
      <c r="P128" t="str">
        <f t="shared" si="31"/>
        <v xml:space="preserve"> Chordata</v>
      </c>
      <c r="Q128" t="str">
        <f t="shared" si="32"/>
        <v xml:space="preserve"> Craniata</v>
      </c>
      <c r="R128" t="str">
        <f t="shared" si="33"/>
        <v xml:space="preserve"> Vertebrata</v>
      </c>
      <c r="S128" t="str">
        <f t="shared" si="34"/>
        <v xml:space="preserve"> Euteleostomi</v>
      </c>
      <c r="T128" t="str">
        <f t="shared" si="35"/>
        <v>Mammalia</v>
      </c>
      <c r="U128" t="str">
        <f t="shared" si="36"/>
        <v xml:space="preserve"> Metatheria</v>
      </c>
      <c r="V128" t="str">
        <f t="shared" si="37"/>
        <v xml:space="preserve"> Didelphimorphia</v>
      </c>
      <c r="W128" t="str">
        <f t="shared" si="38"/>
        <v xml:space="preserve"> Didelphidae</v>
      </c>
      <c r="X128" t="str">
        <f t="shared" si="39"/>
        <v xml:space="preserve"> Monodelphis.</v>
      </c>
      <c r="Y128">
        <f t="shared" si="40"/>
        <v>0</v>
      </c>
      <c r="Z128">
        <f t="shared" si="41"/>
        <v>0</v>
      </c>
      <c r="AA128">
        <f t="shared" si="42"/>
        <v>0</v>
      </c>
      <c r="AB128">
        <f t="shared" si="43"/>
        <v>0</v>
      </c>
      <c r="AC128">
        <f t="shared" si="44"/>
        <v>0</v>
      </c>
      <c r="AD128">
        <f t="shared" si="45"/>
        <v>0</v>
      </c>
      <c r="AE128">
        <f t="shared" si="46"/>
        <v>0</v>
      </c>
      <c r="AF128">
        <f t="shared" si="47"/>
        <v>0</v>
      </c>
    </row>
    <row r="129" spans="1:32" x14ac:dyDescent="0.25">
      <c r="A129" t="s">
        <v>220</v>
      </c>
      <c r="B129" t="s">
        <v>221</v>
      </c>
      <c r="C129">
        <v>155</v>
      </c>
      <c r="D129" t="s">
        <v>12</v>
      </c>
      <c r="E129">
        <v>38</v>
      </c>
      <c r="F129">
        <v>151</v>
      </c>
      <c r="G129">
        <v>438</v>
      </c>
      <c r="H129" t="s">
        <v>13</v>
      </c>
      <c r="I129">
        <f t="shared" si="26"/>
        <v>1</v>
      </c>
      <c r="J129">
        <f t="shared" si="27"/>
        <v>0</v>
      </c>
      <c r="K129">
        <f t="shared" si="28"/>
        <v>114</v>
      </c>
      <c r="L129" t="str">
        <f t="shared" si="52"/>
        <v xml:space="preserve"> Macaca mulatta (Rhesus macaque).</v>
      </c>
      <c r="M129" t="str">
        <f t="shared" si="53"/>
        <v xml:space="preserve"> NCBI_TaxID=9544 {ECO:0000313|Ensembl:ENSMMUP00000023946, ECO:0000313|Proteomes:UP000006718};</v>
      </c>
      <c r="N129" t="str">
        <f t="shared" si="29"/>
        <v>Eukaryota</v>
      </c>
      <c r="O129" t="str">
        <f t="shared" si="30"/>
        <v xml:space="preserve"> Metazoa</v>
      </c>
      <c r="P129" t="str">
        <f t="shared" si="31"/>
        <v xml:space="preserve"> Chordata</v>
      </c>
      <c r="Q129" t="str">
        <f t="shared" si="32"/>
        <v xml:space="preserve"> Craniata</v>
      </c>
      <c r="R129" t="str">
        <f t="shared" si="33"/>
        <v xml:space="preserve"> Vertebrata</v>
      </c>
      <c r="S129" t="str">
        <f t="shared" si="34"/>
        <v xml:space="preserve"> Euteleostomi</v>
      </c>
      <c r="T129" t="str">
        <f t="shared" si="35"/>
        <v>Mammalia</v>
      </c>
      <c r="U129" t="str">
        <f t="shared" si="36"/>
        <v xml:space="preserve"> Eutheria</v>
      </c>
      <c r="V129" t="str">
        <f t="shared" si="37"/>
        <v xml:space="preserve"> Euarchontoglires</v>
      </c>
      <c r="W129" t="str">
        <f t="shared" si="38"/>
        <v xml:space="preserve"> Primates</v>
      </c>
      <c r="X129" t="str">
        <f t="shared" si="39"/>
        <v xml:space="preserve"> Haplorrhini</v>
      </c>
      <c r="Y129" t="str">
        <f t="shared" si="40"/>
        <v>Catarrhini</v>
      </c>
      <c r="Z129" t="str">
        <f t="shared" si="41"/>
        <v xml:space="preserve"> Cercopithecidae</v>
      </c>
      <c r="AA129" t="str">
        <f t="shared" si="42"/>
        <v xml:space="preserve"> Cercopithecinae</v>
      </c>
      <c r="AB129" t="str">
        <f t="shared" si="43"/>
        <v xml:space="preserve"> Macaca.</v>
      </c>
      <c r="AC129">
        <f t="shared" si="44"/>
        <v>0</v>
      </c>
      <c r="AD129">
        <f t="shared" si="45"/>
        <v>0</v>
      </c>
      <c r="AE129">
        <f t="shared" si="46"/>
        <v>0</v>
      </c>
      <c r="AF129">
        <f t="shared" si="47"/>
        <v>0</v>
      </c>
    </row>
    <row r="130" spans="1:32" x14ac:dyDescent="0.25">
      <c r="A130" t="s">
        <v>222</v>
      </c>
      <c r="B130" t="s">
        <v>223</v>
      </c>
      <c r="C130">
        <v>151</v>
      </c>
      <c r="D130" t="s">
        <v>12</v>
      </c>
      <c r="E130">
        <v>37</v>
      </c>
      <c r="F130">
        <v>147</v>
      </c>
      <c r="G130">
        <v>438</v>
      </c>
      <c r="H130" t="s">
        <v>13</v>
      </c>
      <c r="I130">
        <f t="shared" ref="I130:I193" si="54">VLOOKUP(B130,Len,2,FALSE)</f>
        <v>1</v>
      </c>
      <c r="J130">
        <f t="shared" ref="J130:J193" si="55">VLOOKUP(B130,Len,3,FALSE)</f>
        <v>0</v>
      </c>
      <c r="K130">
        <f t="shared" ref="K130:K193" si="56">VLOOKUP(B130,ас,2,FALSE)</f>
        <v>111</v>
      </c>
      <c r="L130" t="str">
        <f t="shared" si="52"/>
        <v xml:space="preserve"> Macaca mulatta (Rhesus macaque).</v>
      </c>
      <c r="M130" t="str">
        <f t="shared" si="53"/>
        <v xml:space="preserve"> NCBI_TaxID=9544 {ECO:0000313|Ensembl:ENSMMUP00000023944, ECO:0000313|Proteomes:UP000006718};</v>
      </c>
      <c r="N130" t="str">
        <f t="shared" ref="N130:N193" si="57">VLOOKUP(A130,пр,5,FALSE)</f>
        <v>Eukaryota</v>
      </c>
      <c r="O130" t="str">
        <f t="shared" ref="O130:O193" si="58">VLOOKUP(A130,пр,6,FALSE)</f>
        <v xml:space="preserve"> Metazoa</v>
      </c>
      <c r="P130" t="str">
        <f t="shared" ref="P130:P193" si="59">VLOOKUP(A130,пр,7,FALSE)</f>
        <v xml:space="preserve"> Chordata</v>
      </c>
      <c r="Q130" t="str">
        <f t="shared" ref="Q130:Q193" si="60">VLOOKUP(A130,пр,8,FALSE)</f>
        <v xml:space="preserve"> Craniata</v>
      </c>
      <c r="R130" t="str">
        <f t="shared" ref="R130:R193" si="61">VLOOKUP(A130,пр,9,FALSE)</f>
        <v xml:space="preserve"> Vertebrata</v>
      </c>
      <c r="S130" t="str">
        <f t="shared" ref="S130:S193" si="62">VLOOKUP(A130,пр,10,FALSE)</f>
        <v xml:space="preserve"> Euteleostomi</v>
      </c>
      <c r="T130" t="str">
        <f t="shared" ref="T130:T193" si="63">VLOOKUP(A130,пр,11,FALSE)</f>
        <v>Mammalia</v>
      </c>
      <c r="U130" t="str">
        <f t="shared" ref="U130:U193" si="64">VLOOKUP(A130,пр,12,FALSE)</f>
        <v xml:space="preserve"> Eutheria</v>
      </c>
      <c r="V130" t="str">
        <f t="shared" ref="V130:V193" si="65">VLOOKUP(A130,пр,13,FALSE)</f>
        <v xml:space="preserve"> Euarchontoglires</v>
      </c>
      <c r="W130" t="str">
        <f t="shared" ref="W130:W193" si="66">VLOOKUP(A130,пр,14,FALSE)</f>
        <v xml:space="preserve"> Primates</v>
      </c>
      <c r="X130" t="str">
        <f t="shared" ref="X130:X193" si="67">VLOOKUP(A130,пр,15,FALSE)</f>
        <v xml:space="preserve"> Haplorrhini</v>
      </c>
      <c r="Y130" t="str">
        <f t="shared" ref="Y130:Y193" si="68">VLOOKUP(A130,пр,16,FALSE)</f>
        <v>Catarrhini</v>
      </c>
      <c r="Z130" t="str">
        <f t="shared" ref="Z130:Z193" si="69">VLOOKUP(A130,пр,17,FALSE)</f>
        <v xml:space="preserve"> Cercopithecidae</v>
      </c>
      <c r="AA130" t="str">
        <f t="shared" ref="AA130:AA193" si="70">VLOOKUP(A130,пр,18,FALSE)</f>
        <v xml:space="preserve"> Cercopithecinae</v>
      </c>
      <c r="AB130" t="str">
        <f t="shared" ref="AB130:AB193" si="71">VLOOKUP(A130,пр,19,FALSE)</f>
        <v xml:space="preserve"> Macaca.</v>
      </c>
      <c r="AC130">
        <f t="shared" ref="AC130:AC193" si="72">VLOOKUP(A130,пр,20,FALSE)</f>
        <v>0</v>
      </c>
      <c r="AD130">
        <f t="shared" ref="AD130:AD193" si="73">VLOOKUP(A130,пр,21,FALSE)</f>
        <v>0</v>
      </c>
      <c r="AE130">
        <f t="shared" ref="AE130:AE193" si="74">VLOOKUP(A130,пр,22,FALSE)</f>
        <v>0</v>
      </c>
      <c r="AF130">
        <f t="shared" ref="AF130:AF193" si="75">VLOOKUP(A130,пр,23,FALSE)</f>
        <v>0</v>
      </c>
    </row>
    <row r="131" spans="1:32" x14ac:dyDescent="0.25">
      <c r="A131" t="s">
        <v>224</v>
      </c>
      <c r="B131" t="s">
        <v>225</v>
      </c>
      <c r="C131">
        <v>151</v>
      </c>
      <c r="D131" t="s">
        <v>12</v>
      </c>
      <c r="E131">
        <v>32</v>
      </c>
      <c r="F131">
        <v>147</v>
      </c>
      <c r="G131">
        <v>438</v>
      </c>
      <c r="H131" t="s">
        <v>13</v>
      </c>
      <c r="I131">
        <f t="shared" si="54"/>
        <v>1</v>
      </c>
      <c r="J131">
        <f t="shared" si="55"/>
        <v>0</v>
      </c>
      <c r="K131">
        <f t="shared" si="56"/>
        <v>116</v>
      </c>
      <c r="L131" t="str">
        <f t="shared" si="52"/>
        <v xml:space="preserve"> Macaca mulatta (Rhesus macaque).</v>
      </c>
      <c r="M131" t="str">
        <f t="shared" si="53"/>
        <v xml:space="preserve"> NCBI_TaxID=9544 {ECO:0000313|Ensembl:ENSMMUP00000023943, ECO:0000313|Proteomes:UP000006718};</v>
      </c>
      <c r="N131" t="str">
        <f t="shared" si="57"/>
        <v>Eukaryota</v>
      </c>
      <c r="O131" t="str">
        <f t="shared" si="58"/>
        <v xml:space="preserve"> Metazoa</v>
      </c>
      <c r="P131" t="str">
        <f t="shared" si="59"/>
        <v xml:space="preserve"> Chordata</v>
      </c>
      <c r="Q131" t="str">
        <f t="shared" si="60"/>
        <v xml:space="preserve"> Craniata</v>
      </c>
      <c r="R131" t="str">
        <f t="shared" si="61"/>
        <v xml:space="preserve"> Vertebrata</v>
      </c>
      <c r="S131" t="str">
        <f t="shared" si="62"/>
        <v xml:space="preserve"> Euteleostomi</v>
      </c>
      <c r="T131" t="str">
        <f t="shared" si="63"/>
        <v>Mammalia</v>
      </c>
      <c r="U131" t="str">
        <f t="shared" si="64"/>
        <v xml:space="preserve"> Eutheria</v>
      </c>
      <c r="V131" t="str">
        <f t="shared" si="65"/>
        <v xml:space="preserve"> Euarchontoglires</v>
      </c>
      <c r="W131" t="str">
        <f t="shared" si="66"/>
        <v xml:space="preserve"> Primates</v>
      </c>
      <c r="X131" t="str">
        <f t="shared" si="67"/>
        <v xml:space="preserve"> Haplorrhini</v>
      </c>
      <c r="Y131" t="str">
        <f t="shared" si="68"/>
        <v>Catarrhini</v>
      </c>
      <c r="Z131" t="str">
        <f t="shared" si="69"/>
        <v xml:space="preserve"> Cercopithecidae</v>
      </c>
      <c r="AA131" t="str">
        <f t="shared" si="70"/>
        <v xml:space="preserve"> Cercopithecinae</v>
      </c>
      <c r="AB131" t="str">
        <f t="shared" si="71"/>
        <v xml:space="preserve"> Macaca.</v>
      </c>
      <c r="AC131">
        <f t="shared" si="72"/>
        <v>0</v>
      </c>
      <c r="AD131">
        <f t="shared" si="73"/>
        <v>0</v>
      </c>
      <c r="AE131">
        <f t="shared" si="74"/>
        <v>0</v>
      </c>
      <c r="AF131">
        <f t="shared" si="75"/>
        <v>0</v>
      </c>
    </row>
    <row r="132" spans="1:32" x14ac:dyDescent="0.25">
      <c r="A132" t="s">
        <v>226</v>
      </c>
      <c r="B132" t="s">
        <v>227</v>
      </c>
      <c r="C132">
        <v>164</v>
      </c>
      <c r="D132" t="s">
        <v>12</v>
      </c>
      <c r="E132">
        <v>52</v>
      </c>
      <c r="F132">
        <v>161</v>
      </c>
      <c r="G132">
        <v>438</v>
      </c>
      <c r="H132" t="s">
        <v>13</v>
      </c>
      <c r="I132">
        <f t="shared" si="54"/>
        <v>1</v>
      </c>
      <c r="J132">
        <f t="shared" si="55"/>
        <v>0</v>
      </c>
      <c r="K132">
        <f t="shared" si="56"/>
        <v>110</v>
      </c>
      <c r="L132" t="str">
        <f t="shared" si="52"/>
        <v xml:space="preserve"> Rattus norvegicus (Rat).</v>
      </c>
      <c r="M132" t="str">
        <f t="shared" si="53"/>
        <v xml:space="preserve"> NCBI_TaxID=10116 {ECO:0000313|Ensembl:ENSRNOP00000007512, ECO:0000313|Proteomes:UP000002494};</v>
      </c>
      <c r="N132" t="str">
        <f t="shared" si="57"/>
        <v>Eukaryota</v>
      </c>
      <c r="O132" t="str">
        <f t="shared" si="58"/>
        <v xml:space="preserve"> Metazoa</v>
      </c>
      <c r="P132" t="str">
        <f t="shared" si="59"/>
        <v xml:space="preserve"> Chordata</v>
      </c>
      <c r="Q132" t="str">
        <f t="shared" si="60"/>
        <v xml:space="preserve"> Craniata</v>
      </c>
      <c r="R132" t="str">
        <f t="shared" si="61"/>
        <v xml:space="preserve"> Vertebrata</v>
      </c>
      <c r="S132" t="str">
        <f t="shared" si="62"/>
        <v xml:space="preserve"> Euteleostomi</v>
      </c>
      <c r="T132" t="str">
        <f t="shared" si="63"/>
        <v>Mammalia</v>
      </c>
      <c r="U132" t="str">
        <f t="shared" si="64"/>
        <v xml:space="preserve"> Eutheria</v>
      </c>
      <c r="V132" t="str">
        <f t="shared" si="65"/>
        <v xml:space="preserve"> Euarchontoglires</v>
      </c>
      <c r="W132" t="str">
        <f t="shared" si="66"/>
        <v xml:space="preserve"> Glires</v>
      </c>
      <c r="X132" t="str">
        <f t="shared" si="67"/>
        <v xml:space="preserve"> Rodentia</v>
      </c>
      <c r="Y132" t="str">
        <f t="shared" si="68"/>
        <v xml:space="preserve"> Sciurognathi</v>
      </c>
      <c r="Z132" t="str">
        <f t="shared" si="69"/>
        <v>Muroidea</v>
      </c>
      <c r="AA132" t="str">
        <f t="shared" si="70"/>
        <v xml:space="preserve"> Muridae</v>
      </c>
      <c r="AB132" t="str">
        <f t="shared" si="71"/>
        <v xml:space="preserve"> Murinae</v>
      </c>
      <c r="AC132" t="str">
        <f t="shared" si="72"/>
        <v xml:space="preserve"> Rattus.</v>
      </c>
      <c r="AD132">
        <f t="shared" si="73"/>
        <v>0</v>
      </c>
      <c r="AE132">
        <f t="shared" si="74"/>
        <v>0</v>
      </c>
      <c r="AF132">
        <f t="shared" si="75"/>
        <v>0</v>
      </c>
    </row>
    <row r="133" spans="1:32" x14ac:dyDescent="0.25">
      <c r="A133" t="s">
        <v>228</v>
      </c>
      <c r="B133" t="s">
        <v>229</v>
      </c>
      <c r="C133">
        <v>268</v>
      </c>
      <c r="D133" t="s">
        <v>12</v>
      </c>
      <c r="E133">
        <v>147</v>
      </c>
      <c r="F133">
        <v>264</v>
      </c>
      <c r="G133">
        <v>438</v>
      </c>
      <c r="H133" t="s">
        <v>13</v>
      </c>
      <c r="I133">
        <f t="shared" si="54"/>
        <v>1</v>
      </c>
      <c r="J133">
        <f t="shared" si="55"/>
        <v>1</v>
      </c>
      <c r="K133">
        <f t="shared" si="56"/>
        <v>118</v>
      </c>
      <c r="L133" t="str">
        <f t="shared" si="52"/>
        <v xml:space="preserve"> Macaca mulatta (Rhesus macaque).</v>
      </c>
      <c r="M133" t="str">
        <f t="shared" si="53"/>
        <v xml:space="preserve"> NCBI_TaxID=9544 {ECO:0000313|Ensembl:ENSMMUP00000026007, ECO:0000313|Proteomes:UP000006718};</v>
      </c>
      <c r="N133" t="str">
        <f t="shared" si="57"/>
        <v>Eukaryota</v>
      </c>
      <c r="O133" t="str">
        <f t="shared" si="58"/>
        <v xml:space="preserve"> Metazoa</v>
      </c>
      <c r="P133" t="str">
        <f t="shared" si="59"/>
        <v xml:space="preserve"> Chordata</v>
      </c>
      <c r="Q133" t="str">
        <f t="shared" si="60"/>
        <v xml:space="preserve"> Craniata</v>
      </c>
      <c r="R133" t="str">
        <f t="shared" si="61"/>
        <v xml:space="preserve"> Vertebrata</v>
      </c>
      <c r="S133" t="str">
        <f t="shared" si="62"/>
        <v xml:space="preserve"> Euteleostomi</v>
      </c>
      <c r="T133" t="str">
        <f t="shared" si="63"/>
        <v>Mammalia</v>
      </c>
      <c r="U133" t="str">
        <f t="shared" si="64"/>
        <v xml:space="preserve"> Eutheria</v>
      </c>
      <c r="V133" t="str">
        <f t="shared" si="65"/>
        <v xml:space="preserve"> Euarchontoglires</v>
      </c>
      <c r="W133" t="str">
        <f t="shared" si="66"/>
        <v xml:space="preserve"> Primates</v>
      </c>
      <c r="X133" t="str">
        <f t="shared" si="67"/>
        <v xml:space="preserve"> Haplorrhini</v>
      </c>
      <c r="Y133" t="str">
        <f t="shared" si="68"/>
        <v>Catarrhini</v>
      </c>
      <c r="Z133" t="str">
        <f t="shared" si="69"/>
        <v xml:space="preserve"> Cercopithecidae</v>
      </c>
      <c r="AA133" t="str">
        <f t="shared" si="70"/>
        <v xml:space="preserve"> Cercopithecinae</v>
      </c>
      <c r="AB133" t="str">
        <f t="shared" si="71"/>
        <v xml:space="preserve"> Macaca.</v>
      </c>
      <c r="AC133">
        <f t="shared" si="72"/>
        <v>0</v>
      </c>
      <c r="AD133">
        <f t="shared" si="73"/>
        <v>0</v>
      </c>
      <c r="AE133">
        <f t="shared" si="74"/>
        <v>0</v>
      </c>
      <c r="AF133">
        <f t="shared" si="75"/>
        <v>0</v>
      </c>
    </row>
    <row r="134" spans="1:32" x14ac:dyDescent="0.25">
      <c r="A134" t="s">
        <v>228</v>
      </c>
      <c r="B134" t="s">
        <v>229</v>
      </c>
      <c r="C134">
        <v>268</v>
      </c>
      <c r="D134" t="s">
        <v>26</v>
      </c>
      <c r="E134">
        <v>1</v>
      </c>
      <c r="F134">
        <v>103</v>
      </c>
      <c r="G134">
        <v>101</v>
      </c>
      <c r="H134" t="s">
        <v>27</v>
      </c>
      <c r="I134">
        <f t="shared" si="54"/>
        <v>1</v>
      </c>
      <c r="J134">
        <f t="shared" si="55"/>
        <v>1</v>
      </c>
      <c r="K134">
        <f t="shared" si="56"/>
        <v>118</v>
      </c>
      <c r="L134" t="str">
        <f t="shared" si="52"/>
        <v xml:space="preserve"> Macaca mulatta (Rhesus macaque).</v>
      </c>
      <c r="M134" t="str">
        <f t="shared" si="53"/>
        <v xml:space="preserve"> NCBI_TaxID=9544 {ECO:0000313|Ensembl:ENSMMUP00000026007, ECO:0000313|Proteomes:UP000006718};</v>
      </c>
      <c r="N134" t="str">
        <f t="shared" si="57"/>
        <v>Eukaryota</v>
      </c>
      <c r="O134" t="str">
        <f t="shared" si="58"/>
        <v xml:space="preserve"> Metazoa</v>
      </c>
      <c r="P134" t="str">
        <f t="shared" si="59"/>
        <v xml:space="preserve"> Chordata</v>
      </c>
      <c r="Q134" t="str">
        <f t="shared" si="60"/>
        <v xml:space="preserve"> Craniata</v>
      </c>
      <c r="R134" t="str">
        <f t="shared" si="61"/>
        <v xml:space="preserve"> Vertebrata</v>
      </c>
      <c r="S134" t="str">
        <f t="shared" si="62"/>
        <v xml:space="preserve"> Euteleostomi</v>
      </c>
      <c r="T134" t="str">
        <f t="shared" si="63"/>
        <v>Mammalia</v>
      </c>
      <c r="U134" t="str">
        <f t="shared" si="64"/>
        <v xml:space="preserve"> Eutheria</v>
      </c>
      <c r="V134" t="str">
        <f t="shared" si="65"/>
        <v xml:space="preserve"> Euarchontoglires</v>
      </c>
      <c r="W134" t="str">
        <f t="shared" si="66"/>
        <v xml:space="preserve"> Primates</v>
      </c>
      <c r="X134" t="str">
        <f t="shared" si="67"/>
        <v xml:space="preserve"> Haplorrhini</v>
      </c>
      <c r="Y134" t="str">
        <f t="shared" si="68"/>
        <v>Catarrhini</v>
      </c>
      <c r="Z134" t="str">
        <f t="shared" si="69"/>
        <v xml:space="preserve"> Cercopithecidae</v>
      </c>
      <c r="AA134" t="str">
        <f t="shared" si="70"/>
        <v xml:space="preserve"> Cercopithecinae</v>
      </c>
      <c r="AB134" t="str">
        <f t="shared" si="71"/>
        <v xml:space="preserve"> Macaca.</v>
      </c>
      <c r="AC134">
        <f t="shared" si="72"/>
        <v>0</v>
      </c>
      <c r="AD134">
        <f t="shared" si="73"/>
        <v>0</v>
      </c>
      <c r="AE134">
        <f t="shared" si="74"/>
        <v>0</v>
      </c>
      <c r="AF134">
        <f t="shared" si="75"/>
        <v>0</v>
      </c>
    </row>
    <row r="135" spans="1:32" x14ac:dyDescent="0.25">
      <c r="A135" t="s">
        <v>230</v>
      </c>
      <c r="B135" t="s">
        <v>231</v>
      </c>
      <c r="C135">
        <v>271</v>
      </c>
      <c r="D135" t="s">
        <v>12</v>
      </c>
      <c r="E135">
        <v>155</v>
      </c>
      <c r="F135">
        <v>266</v>
      </c>
      <c r="G135">
        <v>438</v>
      </c>
      <c r="H135" t="s">
        <v>13</v>
      </c>
      <c r="I135">
        <f t="shared" si="54"/>
        <v>1</v>
      </c>
      <c r="J135">
        <f t="shared" si="55"/>
        <v>1</v>
      </c>
      <c r="K135">
        <f t="shared" si="56"/>
        <v>112</v>
      </c>
      <c r="L135" t="str">
        <f t="shared" si="52"/>
        <v xml:space="preserve"> Macaca mulatta (Rhesus macaque).</v>
      </c>
      <c r="M135" t="str">
        <f t="shared" si="53"/>
        <v xml:space="preserve"> NCBI_TaxID=9544 {ECO:0000313|Ensembl:ENSMMUP00000026006, ECO:0000313|Proteomes:UP000006718};</v>
      </c>
      <c r="N135" t="str">
        <f t="shared" si="57"/>
        <v>Eukaryota</v>
      </c>
      <c r="O135" t="str">
        <f t="shared" si="58"/>
        <v xml:space="preserve"> Metazoa</v>
      </c>
      <c r="P135" t="str">
        <f t="shared" si="59"/>
        <v xml:space="preserve"> Chordata</v>
      </c>
      <c r="Q135" t="str">
        <f t="shared" si="60"/>
        <v xml:space="preserve"> Craniata</v>
      </c>
      <c r="R135" t="str">
        <f t="shared" si="61"/>
        <v xml:space="preserve"> Vertebrata</v>
      </c>
      <c r="S135" t="str">
        <f t="shared" si="62"/>
        <v xml:space="preserve"> Euteleostomi</v>
      </c>
      <c r="T135" t="str">
        <f t="shared" si="63"/>
        <v>Mammalia</v>
      </c>
      <c r="U135" t="str">
        <f t="shared" si="64"/>
        <v xml:space="preserve"> Eutheria</v>
      </c>
      <c r="V135" t="str">
        <f t="shared" si="65"/>
        <v xml:space="preserve"> Euarchontoglires</v>
      </c>
      <c r="W135" t="str">
        <f t="shared" si="66"/>
        <v xml:space="preserve"> Primates</v>
      </c>
      <c r="X135" t="str">
        <f t="shared" si="67"/>
        <v xml:space="preserve"> Haplorrhini</v>
      </c>
      <c r="Y135" t="str">
        <f t="shared" si="68"/>
        <v>Catarrhini</v>
      </c>
      <c r="Z135" t="str">
        <f t="shared" si="69"/>
        <v xml:space="preserve"> Cercopithecidae</v>
      </c>
      <c r="AA135" t="str">
        <f t="shared" si="70"/>
        <v xml:space="preserve"> Cercopithecinae</v>
      </c>
      <c r="AB135" t="str">
        <f t="shared" si="71"/>
        <v xml:space="preserve"> Macaca.</v>
      </c>
      <c r="AC135">
        <f t="shared" si="72"/>
        <v>0</v>
      </c>
      <c r="AD135">
        <f t="shared" si="73"/>
        <v>0</v>
      </c>
      <c r="AE135">
        <f t="shared" si="74"/>
        <v>0</v>
      </c>
      <c r="AF135">
        <f t="shared" si="75"/>
        <v>0</v>
      </c>
    </row>
    <row r="136" spans="1:32" x14ac:dyDescent="0.25">
      <c r="A136" t="s">
        <v>230</v>
      </c>
      <c r="B136" t="s">
        <v>231</v>
      </c>
      <c r="C136">
        <v>271</v>
      </c>
      <c r="D136" t="s">
        <v>26</v>
      </c>
      <c r="E136">
        <v>1</v>
      </c>
      <c r="F136">
        <v>109</v>
      </c>
      <c r="G136">
        <v>101</v>
      </c>
      <c r="H136" t="s">
        <v>27</v>
      </c>
      <c r="I136">
        <f t="shared" si="54"/>
        <v>1</v>
      </c>
      <c r="J136">
        <f t="shared" si="55"/>
        <v>1</v>
      </c>
      <c r="K136">
        <f t="shared" si="56"/>
        <v>112</v>
      </c>
      <c r="L136" t="str">
        <f t="shared" si="52"/>
        <v xml:space="preserve"> Macaca mulatta (Rhesus macaque).</v>
      </c>
      <c r="M136" t="str">
        <f t="shared" si="53"/>
        <v xml:space="preserve"> NCBI_TaxID=9544 {ECO:0000313|Ensembl:ENSMMUP00000026006, ECO:0000313|Proteomes:UP000006718};</v>
      </c>
      <c r="N136" t="str">
        <f t="shared" si="57"/>
        <v>Eukaryota</v>
      </c>
      <c r="O136" t="str">
        <f t="shared" si="58"/>
        <v xml:space="preserve"> Metazoa</v>
      </c>
      <c r="P136" t="str">
        <f t="shared" si="59"/>
        <v xml:space="preserve"> Chordata</v>
      </c>
      <c r="Q136" t="str">
        <f t="shared" si="60"/>
        <v xml:space="preserve"> Craniata</v>
      </c>
      <c r="R136" t="str">
        <f t="shared" si="61"/>
        <v xml:space="preserve"> Vertebrata</v>
      </c>
      <c r="S136" t="str">
        <f t="shared" si="62"/>
        <v xml:space="preserve"> Euteleostomi</v>
      </c>
      <c r="T136" t="str">
        <f t="shared" si="63"/>
        <v>Mammalia</v>
      </c>
      <c r="U136" t="str">
        <f t="shared" si="64"/>
        <v xml:space="preserve"> Eutheria</v>
      </c>
      <c r="V136" t="str">
        <f t="shared" si="65"/>
        <v xml:space="preserve"> Euarchontoglires</v>
      </c>
      <c r="W136" t="str">
        <f t="shared" si="66"/>
        <v xml:space="preserve"> Primates</v>
      </c>
      <c r="X136" t="str">
        <f t="shared" si="67"/>
        <v xml:space="preserve"> Haplorrhini</v>
      </c>
      <c r="Y136" t="str">
        <f t="shared" si="68"/>
        <v>Catarrhini</v>
      </c>
      <c r="Z136" t="str">
        <f t="shared" si="69"/>
        <v xml:space="preserve"> Cercopithecidae</v>
      </c>
      <c r="AA136" t="str">
        <f t="shared" si="70"/>
        <v xml:space="preserve"> Cercopithecinae</v>
      </c>
      <c r="AB136" t="str">
        <f t="shared" si="71"/>
        <v xml:space="preserve"> Macaca.</v>
      </c>
      <c r="AC136">
        <f t="shared" si="72"/>
        <v>0</v>
      </c>
      <c r="AD136">
        <f t="shared" si="73"/>
        <v>0</v>
      </c>
      <c r="AE136">
        <f t="shared" si="74"/>
        <v>0</v>
      </c>
      <c r="AF136">
        <f t="shared" si="75"/>
        <v>0</v>
      </c>
    </row>
    <row r="137" spans="1:32" x14ac:dyDescent="0.25">
      <c r="A137" t="s">
        <v>232</v>
      </c>
      <c r="B137" t="s">
        <v>233</v>
      </c>
      <c r="C137">
        <v>168</v>
      </c>
      <c r="D137" t="s">
        <v>12</v>
      </c>
      <c r="E137">
        <v>48</v>
      </c>
      <c r="F137">
        <v>165</v>
      </c>
      <c r="G137">
        <v>438</v>
      </c>
      <c r="H137" t="s">
        <v>13</v>
      </c>
      <c r="I137">
        <f t="shared" si="54"/>
        <v>1</v>
      </c>
      <c r="J137">
        <f t="shared" si="55"/>
        <v>0</v>
      </c>
      <c r="K137">
        <f t="shared" si="56"/>
        <v>118</v>
      </c>
      <c r="L137" t="str">
        <f t="shared" si="52"/>
        <v xml:space="preserve"> Macaca mulatta (Rhesus macaque).</v>
      </c>
      <c r="M137" t="str">
        <f t="shared" si="53"/>
        <v xml:space="preserve"> NCBI_TaxID=9544 {ECO:0000313|Ensembl:ENSMMUP00000036120, ECO:0000313|Proteomes:UP000006718};</v>
      </c>
      <c r="N137" t="str">
        <f t="shared" si="57"/>
        <v>Eukaryota</v>
      </c>
      <c r="O137" t="str">
        <f t="shared" si="58"/>
        <v xml:space="preserve"> Metazoa</v>
      </c>
      <c r="P137" t="str">
        <f t="shared" si="59"/>
        <v xml:space="preserve"> Chordata</v>
      </c>
      <c r="Q137" t="str">
        <f t="shared" si="60"/>
        <v xml:space="preserve"> Craniata</v>
      </c>
      <c r="R137" t="str">
        <f t="shared" si="61"/>
        <v xml:space="preserve"> Vertebrata</v>
      </c>
      <c r="S137" t="str">
        <f t="shared" si="62"/>
        <v xml:space="preserve"> Euteleostomi</v>
      </c>
      <c r="T137" t="str">
        <f t="shared" si="63"/>
        <v>Mammalia</v>
      </c>
      <c r="U137" t="str">
        <f t="shared" si="64"/>
        <v xml:space="preserve"> Eutheria</v>
      </c>
      <c r="V137" t="str">
        <f t="shared" si="65"/>
        <v xml:space="preserve"> Euarchontoglires</v>
      </c>
      <c r="W137" t="str">
        <f t="shared" si="66"/>
        <v xml:space="preserve"> Primates</v>
      </c>
      <c r="X137" t="str">
        <f t="shared" si="67"/>
        <v xml:space="preserve"> Haplorrhini</v>
      </c>
      <c r="Y137" t="str">
        <f t="shared" si="68"/>
        <v>Catarrhini</v>
      </c>
      <c r="Z137" t="str">
        <f t="shared" si="69"/>
        <v xml:space="preserve"> Cercopithecidae</v>
      </c>
      <c r="AA137" t="str">
        <f t="shared" si="70"/>
        <v xml:space="preserve"> Cercopithecinae</v>
      </c>
      <c r="AB137" t="str">
        <f t="shared" si="71"/>
        <v xml:space="preserve"> Macaca.</v>
      </c>
      <c r="AC137">
        <f t="shared" si="72"/>
        <v>0</v>
      </c>
      <c r="AD137">
        <f t="shared" si="73"/>
        <v>0</v>
      </c>
      <c r="AE137">
        <f t="shared" si="74"/>
        <v>0</v>
      </c>
      <c r="AF137">
        <f t="shared" si="75"/>
        <v>0</v>
      </c>
    </row>
    <row r="138" spans="1:32" x14ac:dyDescent="0.25">
      <c r="A138" t="s">
        <v>234</v>
      </c>
      <c r="B138" t="s">
        <v>235</v>
      </c>
      <c r="C138">
        <v>163</v>
      </c>
      <c r="D138" t="s">
        <v>12</v>
      </c>
      <c r="E138">
        <v>32</v>
      </c>
      <c r="F138">
        <v>116</v>
      </c>
      <c r="G138">
        <v>438</v>
      </c>
      <c r="H138" t="s">
        <v>13</v>
      </c>
      <c r="I138">
        <f t="shared" si="54"/>
        <v>1</v>
      </c>
      <c r="J138">
        <f t="shared" si="55"/>
        <v>0</v>
      </c>
      <c r="K138">
        <f t="shared" si="56"/>
        <v>85</v>
      </c>
      <c r="L138" t="str">
        <f t="shared" si="52"/>
        <v xml:space="preserve"> Macaca mulatta (Rhesus macaque).</v>
      </c>
      <c r="M138" t="str">
        <f t="shared" si="53"/>
        <v xml:space="preserve"> NCBI_TaxID=9544 {ECO:0000313|Ensembl:ENSMMUP00000036116, ECO:0000313|Proteomes:UP000006718};</v>
      </c>
      <c r="N138" t="str">
        <f t="shared" si="57"/>
        <v>Eukaryota</v>
      </c>
      <c r="O138" t="str">
        <f t="shared" si="58"/>
        <v xml:space="preserve"> Metazoa</v>
      </c>
      <c r="P138" t="str">
        <f t="shared" si="59"/>
        <v xml:space="preserve"> Chordata</v>
      </c>
      <c r="Q138" t="str">
        <f t="shared" si="60"/>
        <v xml:space="preserve"> Craniata</v>
      </c>
      <c r="R138" t="str">
        <f t="shared" si="61"/>
        <v xml:space="preserve"> Vertebrata</v>
      </c>
      <c r="S138" t="str">
        <f t="shared" si="62"/>
        <v xml:space="preserve"> Euteleostomi</v>
      </c>
      <c r="T138" t="str">
        <f t="shared" si="63"/>
        <v>Mammalia</v>
      </c>
      <c r="U138" t="str">
        <f t="shared" si="64"/>
        <v xml:space="preserve"> Eutheria</v>
      </c>
      <c r="V138" t="str">
        <f t="shared" si="65"/>
        <v xml:space="preserve"> Euarchontoglires</v>
      </c>
      <c r="W138" t="str">
        <f t="shared" si="66"/>
        <v xml:space="preserve"> Primates</v>
      </c>
      <c r="X138" t="str">
        <f t="shared" si="67"/>
        <v xml:space="preserve"> Haplorrhini</v>
      </c>
      <c r="Y138" t="str">
        <f t="shared" si="68"/>
        <v>Catarrhini</v>
      </c>
      <c r="Z138" t="str">
        <f t="shared" si="69"/>
        <v xml:space="preserve"> Cercopithecidae</v>
      </c>
      <c r="AA138" t="str">
        <f t="shared" si="70"/>
        <v xml:space="preserve"> Cercopithecinae</v>
      </c>
      <c r="AB138" t="str">
        <f t="shared" si="71"/>
        <v xml:space="preserve"> Macaca.</v>
      </c>
      <c r="AC138">
        <f t="shared" si="72"/>
        <v>0</v>
      </c>
      <c r="AD138">
        <f t="shared" si="73"/>
        <v>0</v>
      </c>
      <c r="AE138">
        <f t="shared" si="74"/>
        <v>0</v>
      </c>
      <c r="AF138">
        <f t="shared" si="75"/>
        <v>0</v>
      </c>
    </row>
    <row r="139" spans="1:32" x14ac:dyDescent="0.25">
      <c r="A139" t="s">
        <v>236</v>
      </c>
      <c r="B139" t="s">
        <v>237</v>
      </c>
      <c r="C139">
        <v>178</v>
      </c>
      <c r="D139" t="s">
        <v>12</v>
      </c>
      <c r="E139">
        <v>61</v>
      </c>
      <c r="F139">
        <v>174</v>
      </c>
      <c r="G139">
        <v>438</v>
      </c>
      <c r="H139" t="s">
        <v>13</v>
      </c>
      <c r="I139">
        <f t="shared" si="54"/>
        <v>1</v>
      </c>
      <c r="J139">
        <f t="shared" si="55"/>
        <v>0</v>
      </c>
      <c r="K139">
        <f t="shared" si="56"/>
        <v>114</v>
      </c>
      <c r="L139" t="str">
        <f t="shared" si="52"/>
        <v xml:space="preserve"> Macaca mulatta (Rhesus macaque).</v>
      </c>
      <c r="M139" t="str">
        <f t="shared" si="53"/>
        <v xml:space="preserve"> NCBI_TaxID=9544 {ECO:0000313|Ensembl:ENSMMUP00000017085, ECO:0000313|Proteomes:UP000006718};</v>
      </c>
      <c r="N139" t="str">
        <f t="shared" si="57"/>
        <v>Eukaryota</v>
      </c>
      <c r="O139" t="str">
        <f t="shared" si="58"/>
        <v xml:space="preserve"> Metazoa</v>
      </c>
      <c r="P139" t="str">
        <f t="shared" si="59"/>
        <v xml:space="preserve"> Chordata</v>
      </c>
      <c r="Q139" t="str">
        <f t="shared" si="60"/>
        <v xml:space="preserve"> Craniata</v>
      </c>
      <c r="R139" t="str">
        <f t="shared" si="61"/>
        <v xml:space="preserve"> Vertebrata</v>
      </c>
      <c r="S139" t="str">
        <f t="shared" si="62"/>
        <v xml:space="preserve"> Euteleostomi</v>
      </c>
      <c r="T139" t="str">
        <f t="shared" si="63"/>
        <v>Mammalia</v>
      </c>
      <c r="U139" t="str">
        <f t="shared" si="64"/>
        <v xml:space="preserve"> Eutheria</v>
      </c>
      <c r="V139" t="str">
        <f t="shared" si="65"/>
        <v xml:space="preserve"> Euarchontoglires</v>
      </c>
      <c r="W139" t="str">
        <f t="shared" si="66"/>
        <v xml:space="preserve"> Primates</v>
      </c>
      <c r="X139" t="str">
        <f t="shared" si="67"/>
        <v xml:space="preserve"> Haplorrhini</v>
      </c>
      <c r="Y139" t="str">
        <f t="shared" si="68"/>
        <v>Catarrhini</v>
      </c>
      <c r="Z139" t="str">
        <f t="shared" si="69"/>
        <v xml:space="preserve"> Cercopithecidae</v>
      </c>
      <c r="AA139" t="str">
        <f t="shared" si="70"/>
        <v xml:space="preserve"> Cercopithecinae</v>
      </c>
      <c r="AB139" t="str">
        <f t="shared" si="71"/>
        <v xml:space="preserve"> Macaca.</v>
      </c>
      <c r="AC139">
        <f t="shared" si="72"/>
        <v>0</v>
      </c>
      <c r="AD139">
        <f t="shared" si="73"/>
        <v>0</v>
      </c>
      <c r="AE139">
        <f t="shared" si="74"/>
        <v>0</v>
      </c>
      <c r="AF139">
        <f t="shared" si="75"/>
        <v>0</v>
      </c>
    </row>
    <row r="140" spans="1:32" x14ac:dyDescent="0.25">
      <c r="A140" t="s">
        <v>238</v>
      </c>
      <c r="B140" t="s">
        <v>239</v>
      </c>
      <c r="C140">
        <v>219</v>
      </c>
      <c r="D140" t="s">
        <v>12</v>
      </c>
      <c r="E140">
        <v>89</v>
      </c>
      <c r="F140">
        <v>204</v>
      </c>
      <c r="G140">
        <v>438</v>
      </c>
      <c r="H140" t="s">
        <v>13</v>
      </c>
      <c r="I140">
        <f t="shared" si="54"/>
        <v>1</v>
      </c>
      <c r="J140">
        <f t="shared" si="55"/>
        <v>0</v>
      </c>
      <c r="K140">
        <f t="shared" si="56"/>
        <v>116</v>
      </c>
      <c r="L140" t="str">
        <f t="shared" si="52"/>
        <v xml:space="preserve"> Callithrix jacchus (White-tufted-ear marmoset).</v>
      </c>
      <c r="M140" t="str">
        <f t="shared" si="53"/>
        <v xml:space="preserve"> NCBI_TaxID=9483 {ECO:0000313|Ensembl:ENSCJAP00000031896, ECO:0000313|Proteomes:UP000008225};</v>
      </c>
      <c r="N140" t="str">
        <f t="shared" si="57"/>
        <v>Eukaryota</v>
      </c>
      <c r="O140" t="str">
        <f t="shared" si="58"/>
        <v xml:space="preserve"> Metazoa</v>
      </c>
      <c r="P140" t="str">
        <f t="shared" si="59"/>
        <v xml:space="preserve"> Chordata</v>
      </c>
      <c r="Q140" t="str">
        <f t="shared" si="60"/>
        <v xml:space="preserve"> Craniata</v>
      </c>
      <c r="R140" t="str">
        <f t="shared" si="61"/>
        <v xml:space="preserve"> Vertebrata</v>
      </c>
      <c r="S140" t="str">
        <f t="shared" si="62"/>
        <v xml:space="preserve"> Euteleostomi</v>
      </c>
      <c r="T140" t="str">
        <f t="shared" si="63"/>
        <v>Mammalia</v>
      </c>
      <c r="U140" t="str">
        <f t="shared" si="64"/>
        <v xml:space="preserve"> Eutheria</v>
      </c>
      <c r="V140" t="str">
        <f t="shared" si="65"/>
        <v xml:space="preserve"> Euarchontoglires</v>
      </c>
      <c r="W140" t="str">
        <f t="shared" si="66"/>
        <v xml:space="preserve"> Primates</v>
      </c>
      <c r="X140" t="str">
        <f t="shared" si="67"/>
        <v xml:space="preserve"> Haplorrhini</v>
      </c>
      <c r="Y140" t="str">
        <f t="shared" si="68"/>
        <v>Platyrrhini</v>
      </c>
      <c r="Z140" t="str">
        <f t="shared" si="69"/>
        <v xml:space="preserve"> Cebidae</v>
      </c>
      <c r="AA140" t="str">
        <f t="shared" si="70"/>
        <v xml:space="preserve"> Callitrichinae</v>
      </c>
      <c r="AB140" t="str">
        <f t="shared" si="71"/>
        <v xml:space="preserve"> Callithrix.</v>
      </c>
      <c r="AC140">
        <f t="shared" si="72"/>
        <v>0</v>
      </c>
      <c r="AD140">
        <f t="shared" si="73"/>
        <v>0</v>
      </c>
      <c r="AE140">
        <f t="shared" si="74"/>
        <v>0</v>
      </c>
      <c r="AF140">
        <f t="shared" si="75"/>
        <v>0</v>
      </c>
    </row>
    <row r="141" spans="1:32" x14ac:dyDescent="0.25">
      <c r="A141" t="s">
        <v>240</v>
      </c>
      <c r="B141" t="s">
        <v>241</v>
      </c>
      <c r="C141">
        <v>216</v>
      </c>
      <c r="D141" t="s">
        <v>12</v>
      </c>
      <c r="E141">
        <v>87</v>
      </c>
      <c r="F141">
        <v>201</v>
      </c>
      <c r="G141">
        <v>438</v>
      </c>
      <c r="H141" t="s">
        <v>13</v>
      </c>
      <c r="I141">
        <f t="shared" si="54"/>
        <v>1</v>
      </c>
      <c r="J141">
        <f t="shared" si="55"/>
        <v>0</v>
      </c>
      <c r="K141">
        <f t="shared" si="56"/>
        <v>115</v>
      </c>
      <c r="L141" t="str">
        <f t="shared" si="52"/>
        <v xml:space="preserve"> Callithrix jacchus (White-tufted-ear marmoset).</v>
      </c>
      <c r="M141" t="str">
        <f t="shared" si="53"/>
        <v xml:space="preserve"> NCBI_TaxID=9483 {ECO:0000313|Ensembl:ENSCJAP00000031888, ECO:0000313|Proteomes:UP000008225};</v>
      </c>
      <c r="N141" t="str">
        <f t="shared" si="57"/>
        <v>Eukaryota</v>
      </c>
      <c r="O141" t="str">
        <f t="shared" si="58"/>
        <v xml:space="preserve"> Metazoa</v>
      </c>
      <c r="P141" t="str">
        <f t="shared" si="59"/>
        <v xml:space="preserve"> Chordata</v>
      </c>
      <c r="Q141" t="str">
        <f t="shared" si="60"/>
        <v xml:space="preserve"> Craniata</v>
      </c>
      <c r="R141" t="str">
        <f t="shared" si="61"/>
        <v xml:space="preserve"> Vertebrata</v>
      </c>
      <c r="S141" t="str">
        <f t="shared" si="62"/>
        <v xml:space="preserve"> Euteleostomi</v>
      </c>
      <c r="T141" t="str">
        <f t="shared" si="63"/>
        <v>Mammalia</v>
      </c>
      <c r="U141" t="str">
        <f t="shared" si="64"/>
        <v xml:space="preserve"> Eutheria</v>
      </c>
      <c r="V141" t="str">
        <f t="shared" si="65"/>
        <v xml:space="preserve"> Euarchontoglires</v>
      </c>
      <c r="W141" t="str">
        <f t="shared" si="66"/>
        <v xml:space="preserve"> Primates</v>
      </c>
      <c r="X141" t="str">
        <f t="shared" si="67"/>
        <v xml:space="preserve"> Haplorrhini</v>
      </c>
      <c r="Y141" t="str">
        <f t="shared" si="68"/>
        <v>Platyrrhini</v>
      </c>
      <c r="Z141" t="str">
        <f t="shared" si="69"/>
        <v xml:space="preserve"> Cebidae</v>
      </c>
      <c r="AA141" t="str">
        <f t="shared" si="70"/>
        <v xml:space="preserve"> Callitrichinae</v>
      </c>
      <c r="AB141" t="str">
        <f t="shared" si="71"/>
        <v xml:space="preserve"> Callithrix.</v>
      </c>
      <c r="AC141">
        <f t="shared" si="72"/>
        <v>0</v>
      </c>
      <c r="AD141">
        <f t="shared" si="73"/>
        <v>0</v>
      </c>
      <c r="AE141">
        <f t="shared" si="74"/>
        <v>0</v>
      </c>
      <c r="AF141">
        <f t="shared" si="75"/>
        <v>0</v>
      </c>
    </row>
    <row r="142" spans="1:32" x14ac:dyDescent="0.25">
      <c r="A142" t="s">
        <v>242</v>
      </c>
      <c r="B142" t="s">
        <v>243</v>
      </c>
      <c r="C142">
        <v>195</v>
      </c>
      <c r="D142" t="s">
        <v>12</v>
      </c>
      <c r="E142">
        <v>65</v>
      </c>
      <c r="F142">
        <v>180</v>
      </c>
      <c r="G142">
        <v>438</v>
      </c>
      <c r="H142" t="s">
        <v>13</v>
      </c>
      <c r="I142">
        <f t="shared" si="54"/>
        <v>1</v>
      </c>
      <c r="J142">
        <f t="shared" si="55"/>
        <v>0</v>
      </c>
      <c r="K142">
        <f t="shared" si="56"/>
        <v>116</v>
      </c>
      <c r="L142" t="str">
        <f t="shared" si="52"/>
        <v xml:space="preserve"> Callithrix jacchus (White-tufted-ear marmoset).</v>
      </c>
      <c r="M142" t="str">
        <f t="shared" si="53"/>
        <v xml:space="preserve"> NCBI_TaxID=9483 {ECO:0000313|Ensembl:ENSCJAP00000031882, ECO:0000313|Proteomes:UP000008225};</v>
      </c>
      <c r="N142" t="str">
        <f t="shared" si="57"/>
        <v>Eukaryota</v>
      </c>
      <c r="O142" t="str">
        <f t="shared" si="58"/>
        <v xml:space="preserve"> Metazoa</v>
      </c>
      <c r="P142" t="str">
        <f t="shared" si="59"/>
        <v xml:space="preserve"> Chordata</v>
      </c>
      <c r="Q142" t="str">
        <f t="shared" si="60"/>
        <v xml:space="preserve"> Craniata</v>
      </c>
      <c r="R142" t="str">
        <f t="shared" si="61"/>
        <v xml:space="preserve"> Vertebrata</v>
      </c>
      <c r="S142" t="str">
        <f t="shared" si="62"/>
        <v xml:space="preserve"> Euteleostomi</v>
      </c>
      <c r="T142" t="str">
        <f t="shared" si="63"/>
        <v>Mammalia</v>
      </c>
      <c r="U142" t="str">
        <f t="shared" si="64"/>
        <v xml:space="preserve"> Eutheria</v>
      </c>
      <c r="V142" t="str">
        <f t="shared" si="65"/>
        <v xml:space="preserve"> Euarchontoglires</v>
      </c>
      <c r="W142" t="str">
        <f t="shared" si="66"/>
        <v xml:space="preserve"> Primates</v>
      </c>
      <c r="X142" t="str">
        <f t="shared" si="67"/>
        <v xml:space="preserve"> Haplorrhini</v>
      </c>
      <c r="Y142" t="str">
        <f t="shared" si="68"/>
        <v>Platyrrhini</v>
      </c>
      <c r="Z142" t="str">
        <f t="shared" si="69"/>
        <v xml:space="preserve"> Cebidae</v>
      </c>
      <c r="AA142" t="str">
        <f t="shared" si="70"/>
        <v xml:space="preserve"> Callitrichinae</v>
      </c>
      <c r="AB142" t="str">
        <f t="shared" si="71"/>
        <v xml:space="preserve"> Callithrix.</v>
      </c>
      <c r="AC142">
        <f t="shared" si="72"/>
        <v>0</v>
      </c>
      <c r="AD142">
        <f t="shared" si="73"/>
        <v>0</v>
      </c>
      <c r="AE142">
        <f t="shared" si="74"/>
        <v>0</v>
      </c>
      <c r="AF142">
        <f t="shared" si="75"/>
        <v>0</v>
      </c>
    </row>
    <row r="143" spans="1:32" x14ac:dyDescent="0.25">
      <c r="A143" t="s">
        <v>244</v>
      </c>
      <c r="B143" t="s">
        <v>245</v>
      </c>
      <c r="C143">
        <v>177</v>
      </c>
      <c r="D143" t="s">
        <v>12</v>
      </c>
      <c r="E143">
        <v>45</v>
      </c>
      <c r="F143">
        <v>162</v>
      </c>
      <c r="G143">
        <v>438</v>
      </c>
      <c r="H143" t="s">
        <v>13</v>
      </c>
      <c r="I143">
        <f t="shared" si="54"/>
        <v>1</v>
      </c>
      <c r="J143">
        <f t="shared" si="55"/>
        <v>0</v>
      </c>
      <c r="K143">
        <f t="shared" si="56"/>
        <v>118</v>
      </c>
      <c r="L143" t="str">
        <f t="shared" si="52"/>
        <v xml:space="preserve"> Callithrix jacchus (White-tufted-ear marmoset).</v>
      </c>
      <c r="M143" t="str">
        <f t="shared" si="53"/>
        <v xml:space="preserve"> NCBI_TaxID=9483 {ECO:0000313|Ensembl:ENSCJAP00000031878, ECO:0000313|Proteomes:UP000008225};</v>
      </c>
      <c r="N143" t="str">
        <f t="shared" si="57"/>
        <v>Eukaryota</v>
      </c>
      <c r="O143" t="str">
        <f t="shared" si="58"/>
        <v xml:space="preserve"> Metazoa</v>
      </c>
      <c r="P143" t="str">
        <f t="shared" si="59"/>
        <v xml:space="preserve"> Chordata</v>
      </c>
      <c r="Q143" t="str">
        <f t="shared" si="60"/>
        <v xml:space="preserve"> Craniata</v>
      </c>
      <c r="R143" t="str">
        <f t="shared" si="61"/>
        <v xml:space="preserve"> Vertebrata</v>
      </c>
      <c r="S143" t="str">
        <f t="shared" si="62"/>
        <v xml:space="preserve"> Euteleostomi</v>
      </c>
      <c r="T143" t="str">
        <f t="shared" si="63"/>
        <v>Mammalia</v>
      </c>
      <c r="U143" t="str">
        <f t="shared" si="64"/>
        <v xml:space="preserve"> Eutheria</v>
      </c>
      <c r="V143" t="str">
        <f t="shared" si="65"/>
        <v xml:space="preserve"> Euarchontoglires</v>
      </c>
      <c r="W143" t="str">
        <f t="shared" si="66"/>
        <v xml:space="preserve"> Primates</v>
      </c>
      <c r="X143" t="str">
        <f t="shared" si="67"/>
        <v xml:space="preserve"> Haplorrhini</v>
      </c>
      <c r="Y143" t="str">
        <f t="shared" si="68"/>
        <v>Platyrrhini</v>
      </c>
      <c r="Z143" t="str">
        <f t="shared" si="69"/>
        <v xml:space="preserve"> Cebidae</v>
      </c>
      <c r="AA143" t="str">
        <f t="shared" si="70"/>
        <v xml:space="preserve"> Callitrichinae</v>
      </c>
      <c r="AB143" t="str">
        <f t="shared" si="71"/>
        <v xml:space="preserve"> Callithrix.</v>
      </c>
      <c r="AC143">
        <f t="shared" si="72"/>
        <v>0</v>
      </c>
      <c r="AD143">
        <f t="shared" si="73"/>
        <v>0</v>
      </c>
      <c r="AE143">
        <f t="shared" si="74"/>
        <v>0</v>
      </c>
      <c r="AF143">
        <f t="shared" si="75"/>
        <v>0</v>
      </c>
    </row>
    <row r="144" spans="1:32" x14ac:dyDescent="0.25">
      <c r="A144" t="s">
        <v>246</v>
      </c>
      <c r="B144" t="s">
        <v>247</v>
      </c>
      <c r="C144">
        <v>156</v>
      </c>
      <c r="D144" t="s">
        <v>12</v>
      </c>
      <c r="E144">
        <v>20</v>
      </c>
      <c r="F144">
        <v>141</v>
      </c>
      <c r="G144">
        <v>438</v>
      </c>
      <c r="H144" t="s">
        <v>13</v>
      </c>
      <c r="I144">
        <f t="shared" si="54"/>
        <v>1</v>
      </c>
      <c r="J144">
        <f t="shared" si="55"/>
        <v>0</v>
      </c>
      <c r="K144">
        <f t="shared" si="56"/>
        <v>122</v>
      </c>
      <c r="L144" t="str">
        <f t="shared" si="52"/>
        <v xml:space="preserve"> Callithrix jacchus (White-tufted-ear marmoset).</v>
      </c>
      <c r="M144" t="str">
        <f t="shared" si="53"/>
        <v xml:space="preserve"> NCBI_TaxID=9483 {ECO:0000313|Ensembl:ENSCJAP00000031855, ECO:0000313|Proteomes:UP000008225};</v>
      </c>
      <c r="N144" t="str">
        <f t="shared" si="57"/>
        <v>Eukaryota</v>
      </c>
      <c r="O144" t="str">
        <f t="shared" si="58"/>
        <v xml:space="preserve"> Metazoa</v>
      </c>
      <c r="P144" t="str">
        <f t="shared" si="59"/>
        <v xml:space="preserve"> Chordata</v>
      </c>
      <c r="Q144" t="str">
        <f t="shared" si="60"/>
        <v xml:space="preserve"> Craniata</v>
      </c>
      <c r="R144" t="str">
        <f t="shared" si="61"/>
        <v xml:space="preserve"> Vertebrata</v>
      </c>
      <c r="S144" t="str">
        <f t="shared" si="62"/>
        <v xml:space="preserve"> Euteleostomi</v>
      </c>
      <c r="T144" t="str">
        <f t="shared" si="63"/>
        <v>Mammalia</v>
      </c>
      <c r="U144" t="str">
        <f t="shared" si="64"/>
        <v xml:space="preserve"> Eutheria</v>
      </c>
      <c r="V144" t="str">
        <f t="shared" si="65"/>
        <v xml:space="preserve"> Euarchontoglires</v>
      </c>
      <c r="W144" t="str">
        <f t="shared" si="66"/>
        <v xml:space="preserve"> Primates</v>
      </c>
      <c r="X144" t="str">
        <f t="shared" si="67"/>
        <v xml:space="preserve"> Haplorrhini</v>
      </c>
      <c r="Y144" t="str">
        <f t="shared" si="68"/>
        <v>Platyrrhini</v>
      </c>
      <c r="Z144" t="str">
        <f t="shared" si="69"/>
        <v xml:space="preserve"> Cebidae</v>
      </c>
      <c r="AA144" t="str">
        <f t="shared" si="70"/>
        <v xml:space="preserve"> Callitrichinae</v>
      </c>
      <c r="AB144" t="str">
        <f t="shared" si="71"/>
        <v xml:space="preserve"> Callithrix.</v>
      </c>
      <c r="AC144">
        <f t="shared" si="72"/>
        <v>0</v>
      </c>
      <c r="AD144">
        <f t="shared" si="73"/>
        <v>0</v>
      </c>
      <c r="AE144">
        <f t="shared" si="74"/>
        <v>0</v>
      </c>
      <c r="AF144">
        <f t="shared" si="75"/>
        <v>0</v>
      </c>
    </row>
    <row r="145" spans="1:32" x14ac:dyDescent="0.25">
      <c r="A145" t="s">
        <v>248</v>
      </c>
      <c r="B145" t="s">
        <v>249</v>
      </c>
      <c r="C145">
        <v>188</v>
      </c>
      <c r="D145" t="s">
        <v>12</v>
      </c>
      <c r="E145">
        <v>58</v>
      </c>
      <c r="F145">
        <v>173</v>
      </c>
      <c r="G145">
        <v>438</v>
      </c>
      <c r="H145" t="s">
        <v>13</v>
      </c>
      <c r="I145">
        <f t="shared" si="54"/>
        <v>1</v>
      </c>
      <c r="J145">
        <f t="shared" si="55"/>
        <v>0</v>
      </c>
      <c r="K145">
        <f t="shared" si="56"/>
        <v>116</v>
      </c>
      <c r="L145" t="str">
        <f t="shared" si="52"/>
        <v xml:space="preserve"> Callithrix jacchus (White-tufted-ear marmoset).</v>
      </c>
      <c r="M145" t="str">
        <f t="shared" si="53"/>
        <v xml:space="preserve"> NCBI_TaxID=9483 {ECO:0000313|Ensembl:ENSCJAP00000031852, ECO:0000313|Proteomes:UP000008225};</v>
      </c>
      <c r="N145" t="str">
        <f t="shared" si="57"/>
        <v>Eukaryota</v>
      </c>
      <c r="O145" t="str">
        <f t="shared" si="58"/>
        <v xml:space="preserve"> Metazoa</v>
      </c>
      <c r="P145" t="str">
        <f t="shared" si="59"/>
        <v xml:space="preserve"> Chordata</v>
      </c>
      <c r="Q145" t="str">
        <f t="shared" si="60"/>
        <v xml:space="preserve"> Craniata</v>
      </c>
      <c r="R145" t="str">
        <f t="shared" si="61"/>
        <v xml:space="preserve"> Vertebrata</v>
      </c>
      <c r="S145" t="str">
        <f t="shared" si="62"/>
        <v xml:space="preserve"> Euteleostomi</v>
      </c>
      <c r="T145" t="str">
        <f t="shared" si="63"/>
        <v>Mammalia</v>
      </c>
      <c r="U145" t="str">
        <f t="shared" si="64"/>
        <v xml:space="preserve"> Eutheria</v>
      </c>
      <c r="V145" t="str">
        <f t="shared" si="65"/>
        <v xml:space="preserve"> Euarchontoglires</v>
      </c>
      <c r="W145" t="str">
        <f t="shared" si="66"/>
        <v xml:space="preserve"> Primates</v>
      </c>
      <c r="X145" t="str">
        <f t="shared" si="67"/>
        <v xml:space="preserve"> Haplorrhini</v>
      </c>
      <c r="Y145" t="str">
        <f t="shared" si="68"/>
        <v>Platyrrhini</v>
      </c>
      <c r="Z145" t="str">
        <f t="shared" si="69"/>
        <v xml:space="preserve"> Cebidae</v>
      </c>
      <c r="AA145" t="str">
        <f t="shared" si="70"/>
        <v xml:space="preserve"> Callitrichinae</v>
      </c>
      <c r="AB145" t="str">
        <f t="shared" si="71"/>
        <v xml:space="preserve"> Callithrix.</v>
      </c>
      <c r="AC145">
        <f t="shared" si="72"/>
        <v>0</v>
      </c>
      <c r="AD145">
        <f t="shared" si="73"/>
        <v>0</v>
      </c>
      <c r="AE145">
        <f t="shared" si="74"/>
        <v>0</v>
      </c>
      <c r="AF145">
        <f t="shared" si="75"/>
        <v>0</v>
      </c>
    </row>
    <row r="146" spans="1:32" x14ac:dyDescent="0.25">
      <c r="A146" t="s">
        <v>250</v>
      </c>
      <c r="B146" t="s">
        <v>251</v>
      </c>
      <c r="C146">
        <v>193</v>
      </c>
      <c r="D146" t="s">
        <v>12</v>
      </c>
      <c r="E146">
        <v>72</v>
      </c>
      <c r="F146">
        <v>185</v>
      </c>
      <c r="G146">
        <v>438</v>
      </c>
      <c r="H146" t="s">
        <v>13</v>
      </c>
      <c r="I146">
        <f t="shared" si="54"/>
        <v>1</v>
      </c>
      <c r="J146">
        <f t="shared" si="55"/>
        <v>0</v>
      </c>
      <c r="K146">
        <f t="shared" si="56"/>
        <v>114</v>
      </c>
      <c r="L146" t="str">
        <f t="shared" si="52"/>
        <v xml:space="preserve"> Callithrix jacchus (White-tufted-ear marmoset).</v>
      </c>
      <c r="M146" t="str">
        <f t="shared" si="53"/>
        <v xml:space="preserve"> NCBI_TaxID=9483 {ECO:0000313|Ensembl:ENSCJAP00000022914, ECO:0000313|Proteomes:UP000008225};</v>
      </c>
      <c r="N146" t="str">
        <f t="shared" si="57"/>
        <v>Eukaryota</v>
      </c>
      <c r="O146" t="str">
        <f t="shared" si="58"/>
        <v xml:space="preserve"> Metazoa</v>
      </c>
      <c r="P146" t="str">
        <f t="shared" si="59"/>
        <v xml:space="preserve"> Chordata</v>
      </c>
      <c r="Q146" t="str">
        <f t="shared" si="60"/>
        <v xml:space="preserve"> Craniata</v>
      </c>
      <c r="R146" t="str">
        <f t="shared" si="61"/>
        <v xml:space="preserve"> Vertebrata</v>
      </c>
      <c r="S146" t="str">
        <f t="shared" si="62"/>
        <v xml:space="preserve"> Euteleostomi</v>
      </c>
      <c r="T146" t="str">
        <f t="shared" si="63"/>
        <v>Mammalia</v>
      </c>
      <c r="U146" t="str">
        <f t="shared" si="64"/>
        <v xml:space="preserve"> Eutheria</v>
      </c>
      <c r="V146" t="str">
        <f t="shared" si="65"/>
        <v xml:space="preserve"> Euarchontoglires</v>
      </c>
      <c r="W146" t="str">
        <f t="shared" si="66"/>
        <v xml:space="preserve"> Primates</v>
      </c>
      <c r="X146" t="str">
        <f t="shared" si="67"/>
        <v xml:space="preserve"> Haplorrhini</v>
      </c>
      <c r="Y146" t="str">
        <f t="shared" si="68"/>
        <v>Platyrrhini</v>
      </c>
      <c r="Z146" t="str">
        <f t="shared" si="69"/>
        <v xml:space="preserve"> Cebidae</v>
      </c>
      <c r="AA146" t="str">
        <f t="shared" si="70"/>
        <v xml:space="preserve"> Callitrichinae</v>
      </c>
      <c r="AB146" t="str">
        <f t="shared" si="71"/>
        <v xml:space="preserve"> Callithrix.</v>
      </c>
      <c r="AC146">
        <f t="shared" si="72"/>
        <v>0</v>
      </c>
      <c r="AD146">
        <f t="shared" si="73"/>
        <v>0</v>
      </c>
      <c r="AE146">
        <f t="shared" si="74"/>
        <v>0</v>
      </c>
      <c r="AF146">
        <f t="shared" si="75"/>
        <v>0</v>
      </c>
    </row>
    <row r="147" spans="1:32" x14ac:dyDescent="0.25">
      <c r="A147" t="s">
        <v>252</v>
      </c>
      <c r="B147" t="s">
        <v>253</v>
      </c>
      <c r="C147">
        <v>142</v>
      </c>
      <c r="D147" t="s">
        <v>12</v>
      </c>
      <c r="E147">
        <v>22</v>
      </c>
      <c r="F147">
        <v>137</v>
      </c>
      <c r="G147">
        <v>438</v>
      </c>
      <c r="H147" t="s">
        <v>13</v>
      </c>
      <c r="I147">
        <f t="shared" si="54"/>
        <v>1</v>
      </c>
      <c r="J147">
        <f t="shared" si="55"/>
        <v>0</v>
      </c>
      <c r="K147">
        <f t="shared" si="56"/>
        <v>116</v>
      </c>
      <c r="L147" t="s">
        <v>1577</v>
      </c>
      <c r="M147" t="s">
        <v>1577</v>
      </c>
      <c r="N147" t="e">
        <f t="shared" si="57"/>
        <v>#N/A</v>
      </c>
      <c r="O147" t="e">
        <f t="shared" si="58"/>
        <v>#N/A</v>
      </c>
      <c r="P147" t="e">
        <f t="shared" si="59"/>
        <v>#N/A</v>
      </c>
      <c r="Q147" t="e">
        <f t="shared" si="60"/>
        <v>#N/A</v>
      </c>
      <c r="R147" t="e">
        <f t="shared" si="61"/>
        <v>#N/A</v>
      </c>
      <c r="S147" t="e">
        <f t="shared" si="62"/>
        <v>#N/A</v>
      </c>
      <c r="T147" t="e">
        <f t="shared" si="63"/>
        <v>#N/A</v>
      </c>
      <c r="U147" t="e">
        <f t="shared" si="64"/>
        <v>#N/A</v>
      </c>
      <c r="V147" t="e">
        <f t="shared" si="65"/>
        <v>#N/A</v>
      </c>
      <c r="W147" t="e">
        <f t="shared" si="66"/>
        <v>#N/A</v>
      </c>
      <c r="X147" t="e">
        <f t="shared" si="67"/>
        <v>#N/A</v>
      </c>
      <c r="Y147" t="e">
        <f t="shared" si="68"/>
        <v>#N/A</v>
      </c>
      <c r="Z147" t="e">
        <f t="shared" si="69"/>
        <v>#N/A</v>
      </c>
      <c r="AA147" t="e">
        <f t="shared" si="70"/>
        <v>#N/A</v>
      </c>
      <c r="AB147" t="e">
        <f t="shared" si="71"/>
        <v>#N/A</v>
      </c>
      <c r="AC147" t="e">
        <f t="shared" si="72"/>
        <v>#N/A</v>
      </c>
      <c r="AD147" t="e">
        <f t="shared" si="73"/>
        <v>#N/A</v>
      </c>
      <c r="AE147" t="e">
        <f t="shared" si="74"/>
        <v>#N/A</v>
      </c>
      <c r="AF147" t="e">
        <f t="shared" si="75"/>
        <v>#N/A</v>
      </c>
    </row>
    <row r="148" spans="1:32" x14ac:dyDescent="0.25">
      <c r="A148" t="s">
        <v>254</v>
      </c>
      <c r="B148" t="s">
        <v>255</v>
      </c>
      <c r="C148">
        <v>192</v>
      </c>
      <c r="D148" t="s">
        <v>12</v>
      </c>
      <c r="E148">
        <v>71</v>
      </c>
      <c r="F148">
        <v>185</v>
      </c>
      <c r="G148">
        <v>438</v>
      </c>
      <c r="H148" t="s">
        <v>13</v>
      </c>
      <c r="I148">
        <f t="shared" si="54"/>
        <v>1</v>
      </c>
      <c r="J148">
        <f t="shared" si="55"/>
        <v>0</v>
      </c>
      <c r="K148">
        <f t="shared" si="56"/>
        <v>115</v>
      </c>
      <c r="L148" t="str">
        <f t="shared" ref="L148:L179" si="76">VLOOKUP(A148,пр,3,FALSE)</f>
        <v xml:space="preserve"> Ailuropoda melanoleuca (Giant panda).</v>
      </c>
      <c r="M148" t="str">
        <f t="shared" ref="M148:M179" si="77">VLOOKUP(A148,пр,4,FALSE)</f>
        <v xml:space="preserve"> NCBI_TaxID=9646 {ECO:0000313|Ensembl:ENSAMEP00000004279, ECO:0000313|Proteomes:UP000008912};</v>
      </c>
      <c r="N148" t="str">
        <f t="shared" si="57"/>
        <v>Eukaryota</v>
      </c>
      <c r="O148" t="str">
        <f t="shared" si="58"/>
        <v xml:space="preserve"> Metazoa</v>
      </c>
      <c r="P148" t="str">
        <f t="shared" si="59"/>
        <v xml:space="preserve"> Chordata</v>
      </c>
      <c r="Q148" t="str">
        <f t="shared" si="60"/>
        <v xml:space="preserve"> Craniata</v>
      </c>
      <c r="R148" t="str">
        <f t="shared" si="61"/>
        <v xml:space="preserve"> Vertebrata</v>
      </c>
      <c r="S148" t="str">
        <f t="shared" si="62"/>
        <v xml:space="preserve"> Euteleostomi</v>
      </c>
      <c r="T148" t="str">
        <f t="shared" si="63"/>
        <v>Mammalia</v>
      </c>
      <c r="U148" t="str">
        <f t="shared" si="64"/>
        <v xml:space="preserve"> Eutheria</v>
      </c>
      <c r="V148" t="str">
        <f t="shared" si="65"/>
        <v xml:space="preserve"> Laurasiatheria</v>
      </c>
      <c r="W148" t="str">
        <f t="shared" si="66"/>
        <v xml:space="preserve"> Carnivora</v>
      </c>
      <c r="X148" t="str">
        <f t="shared" si="67"/>
        <v xml:space="preserve"> Caniformia</v>
      </c>
      <c r="Y148" t="str">
        <f t="shared" si="68"/>
        <v xml:space="preserve"> Ursidae</v>
      </c>
      <c r="Z148" t="str">
        <f t="shared" si="69"/>
        <v>Ailuropoda.</v>
      </c>
      <c r="AA148">
        <f t="shared" si="70"/>
        <v>0</v>
      </c>
      <c r="AB148">
        <f t="shared" si="71"/>
        <v>0</v>
      </c>
      <c r="AC148">
        <f t="shared" si="72"/>
        <v>0</v>
      </c>
      <c r="AD148">
        <f t="shared" si="73"/>
        <v>0</v>
      </c>
      <c r="AE148">
        <f t="shared" si="74"/>
        <v>0</v>
      </c>
      <c r="AF148">
        <f t="shared" si="75"/>
        <v>0</v>
      </c>
    </row>
    <row r="149" spans="1:32" x14ac:dyDescent="0.25">
      <c r="A149" t="s">
        <v>256</v>
      </c>
      <c r="B149" t="s">
        <v>257</v>
      </c>
      <c r="C149">
        <v>176</v>
      </c>
      <c r="D149" t="s">
        <v>12</v>
      </c>
      <c r="E149">
        <v>60</v>
      </c>
      <c r="F149">
        <v>173</v>
      </c>
      <c r="G149">
        <v>438</v>
      </c>
      <c r="H149" t="s">
        <v>13</v>
      </c>
      <c r="I149">
        <f t="shared" si="54"/>
        <v>1</v>
      </c>
      <c r="J149">
        <f t="shared" si="55"/>
        <v>0</v>
      </c>
      <c r="K149">
        <f t="shared" si="56"/>
        <v>114</v>
      </c>
      <c r="L149" t="str">
        <f t="shared" si="76"/>
        <v xml:space="preserve"> Ailuropoda melanoleuca (Giant panda).</v>
      </c>
      <c r="M149" t="str">
        <f t="shared" si="77"/>
        <v xml:space="preserve"> NCBI_TaxID=9646 {ECO:0000313|Ensembl:ENSAMEP00000011261, ECO:0000313|Proteomes:UP000008912};</v>
      </c>
      <c r="N149" t="str">
        <f t="shared" si="57"/>
        <v>Eukaryota</v>
      </c>
      <c r="O149" t="str">
        <f t="shared" si="58"/>
        <v xml:space="preserve"> Metazoa</v>
      </c>
      <c r="P149" t="str">
        <f t="shared" si="59"/>
        <v xml:space="preserve"> Chordata</v>
      </c>
      <c r="Q149" t="str">
        <f t="shared" si="60"/>
        <v xml:space="preserve"> Craniata</v>
      </c>
      <c r="R149" t="str">
        <f t="shared" si="61"/>
        <v xml:space="preserve"> Vertebrata</v>
      </c>
      <c r="S149" t="str">
        <f t="shared" si="62"/>
        <v xml:space="preserve"> Euteleostomi</v>
      </c>
      <c r="T149" t="str">
        <f t="shared" si="63"/>
        <v>Mammalia</v>
      </c>
      <c r="U149" t="str">
        <f t="shared" si="64"/>
        <v xml:space="preserve"> Eutheria</v>
      </c>
      <c r="V149" t="str">
        <f t="shared" si="65"/>
        <v xml:space="preserve"> Laurasiatheria</v>
      </c>
      <c r="W149" t="str">
        <f t="shared" si="66"/>
        <v xml:space="preserve"> Carnivora</v>
      </c>
      <c r="X149" t="str">
        <f t="shared" si="67"/>
        <v xml:space="preserve"> Caniformia</v>
      </c>
      <c r="Y149" t="str">
        <f t="shared" si="68"/>
        <v xml:space="preserve"> Ursidae</v>
      </c>
      <c r="Z149" t="str">
        <f t="shared" si="69"/>
        <v>Ailuropoda.</v>
      </c>
      <c r="AA149">
        <f t="shared" si="70"/>
        <v>0</v>
      </c>
      <c r="AB149">
        <f t="shared" si="71"/>
        <v>0</v>
      </c>
      <c r="AC149">
        <f t="shared" si="72"/>
        <v>0</v>
      </c>
      <c r="AD149">
        <f t="shared" si="73"/>
        <v>0</v>
      </c>
      <c r="AE149">
        <f t="shared" si="74"/>
        <v>0</v>
      </c>
      <c r="AF149">
        <f t="shared" si="75"/>
        <v>0</v>
      </c>
    </row>
    <row r="150" spans="1:32" x14ac:dyDescent="0.25">
      <c r="A150" t="s">
        <v>258</v>
      </c>
      <c r="B150" t="s">
        <v>259</v>
      </c>
      <c r="C150">
        <v>151</v>
      </c>
      <c r="D150" t="s">
        <v>12</v>
      </c>
      <c r="E150">
        <v>32</v>
      </c>
      <c r="F150">
        <v>148</v>
      </c>
      <c r="G150">
        <v>438</v>
      </c>
      <c r="H150" t="s">
        <v>13</v>
      </c>
      <c r="I150">
        <f t="shared" si="54"/>
        <v>1</v>
      </c>
      <c r="J150">
        <f t="shared" si="55"/>
        <v>0</v>
      </c>
      <c r="K150">
        <f t="shared" si="56"/>
        <v>117</v>
      </c>
      <c r="L150" t="str">
        <f t="shared" si="76"/>
        <v xml:space="preserve"> Ailuropoda melanoleuca (Giant panda).</v>
      </c>
      <c r="M150" t="str">
        <f t="shared" si="77"/>
        <v xml:space="preserve"> NCBI_TaxID=9646 {ECO:0000313|Ensembl:ENSAMEP00000011264, ECO:0000313|Proteomes:UP000008912};</v>
      </c>
      <c r="N150" t="str">
        <f t="shared" si="57"/>
        <v>Eukaryota</v>
      </c>
      <c r="O150" t="str">
        <f t="shared" si="58"/>
        <v xml:space="preserve"> Metazoa</v>
      </c>
      <c r="P150" t="str">
        <f t="shared" si="59"/>
        <v xml:space="preserve"> Chordata</v>
      </c>
      <c r="Q150" t="str">
        <f t="shared" si="60"/>
        <v xml:space="preserve"> Craniata</v>
      </c>
      <c r="R150" t="str">
        <f t="shared" si="61"/>
        <v xml:space="preserve"> Vertebrata</v>
      </c>
      <c r="S150" t="str">
        <f t="shared" si="62"/>
        <v xml:space="preserve"> Euteleostomi</v>
      </c>
      <c r="T150" t="str">
        <f t="shared" si="63"/>
        <v>Mammalia</v>
      </c>
      <c r="U150" t="str">
        <f t="shared" si="64"/>
        <v xml:space="preserve"> Eutheria</v>
      </c>
      <c r="V150" t="str">
        <f t="shared" si="65"/>
        <v xml:space="preserve"> Laurasiatheria</v>
      </c>
      <c r="W150" t="str">
        <f t="shared" si="66"/>
        <v xml:space="preserve"> Carnivora</v>
      </c>
      <c r="X150" t="str">
        <f t="shared" si="67"/>
        <v xml:space="preserve"> Caniformia</v>
      </c>
      <c r="Y150" t="str">
        <f t="shared" si="68"/>
        <v xml:space="preserve"> Ursidae</v>
      </c>
      <c r="Z150" t="str">
        <f t="shared" si="69"/>
        <v>Ailuropoda.</v>
      </c>
      <c r="AA150">
        <f t="shared" si="70"/>
        <v>0</v>
      </c>
      <c r="AB150">
        <f t="shared" si="71"/>
        <v>0</v>
      </c>
      <c r="AC150">
        <f t="shared" si="72"/>
        <v>0</v>
      </c>
      <c r="AD150">
        <f t="shared" si="73"/>
        <v>0</v>
      </c>
      <c r="AE150">
        <f t="shared" si="74"/>
        <v>0</v>
      </c>
      <c r="AF150">
        <f t="shared" si="75"/>
        <v>0</v>
      </c>
    </row>
    <row r="151" spans="1:32" x14ac:dyDescent="0.25">
      <c r="A151" t="s">
        <v>260</v>
      </c>
      <c r="B151" t="s">
        <v>261</v>
      </c>
      <c r="C151">
        <v>156</v>
      </c>
      <c r="D151" t="s">
        <v>12</v>
      </c>
      <c r="E151">
        <v>36</v>
      </c>
      <c r="F151">
        <v>152</v>
      </c>
      <c r="G151">
        <v>438</v>
      </c>
      <c r="H151" t="s">
        <v>13</v>
      </c>
      <c r="I151">
        <f t="shared" si="54"/>
        <v>1</v>
      </c>
      <c r="J151">
        <f t="shared" si="55"/>
        <v>0</v>
      </c>
      <c r="K151">
        <f t="shared" si="56"/>
        <v>117</v>
      </c>
      <c r="L151" t="str">
        <f t="shared" si="76"/>
        <v xml:space="preserve"> Ailuropoda melanoleuca (Giant panda).</v>
      </c>
      <c r="M151" t="str">
        <f t="shared" si="77"/>
        <v xml:space="preserve"> NCBI_TaxID=9646 {ECO:0000313|Ensembl:ENSAMEP00000011267, ECO:0000313|Proteomes:UP000008912};</v>
      </c>
      <c r="N151" t="str">
        <f t="shared" si="57"/>
        <v>Eukaryota</v>
      </c>
      <c r="O151" t="str">
        <f t="shared" si="58"/>
        <v xml:space="preserve"> Metazoa</v>
      </c>
      <c r="P151" t="str">
        <f t="shared" si="59"/>
        <v xml:space="preserve"> Chordata</v>
      </c>
      <c r="Q151" t="str">
        <f t="shared" si="60"/>
        <v xml:space="preserve"> Craniata</v>
      </c>
      <c r="R151" t="str">
        <f t="shared" si="61"/>
        <v xml:space="preserve"> Vertebrata</v>
      </c>
      <c r="S151" t="str">
        <f t="shared" si="62"/>
        <v xml:space="preserve"> Euteleostomi</v>
      </c>
      <c r="T151" t="str">
        <f t="shared" si="63"/>
        <v>Mammalia</v>
      </c>
      <c r="U151" t="str">
        <f t="shared" si="64"/>
        <v xml:space="preserve"> Eutheria</v>
      </c>
      <c r="V151" t="str">
        <f t="shared" si="65"/>
        <v xml:space="preserve"> Laurasiatheria</v>
      </c>
      <c r="W151" t="str">
        <f t="shared" si="66"/>
        <v xml:space="preserve"> Carnivora</v>
      </c>
      <c r="X151" t="str">
        <f t="shared" si="67"/>
        <v xml:space="preserve"> Caniformia</v>
      </c>
      <c r="Y151" t="str">
        <f t="shared" si="68"/>
        <v xml:space="preserve"> Ursidae</v>
      </c>
      <c r="Z151" t="str">
        <f t="shared" si="69"/>
        <v>Ailuropoda.</v>
      </c>
      <c r="AA151">
        <f t="shared" si="70"/>
        <v>0</v>
      </c>
      <c r="AB151">
        <f t="shared" si="71"/>
        <v>0</v>
      </c>
      <c r="AC151">
        <f t="shared" si="72"/>
        <v>0</v>
      </c>
      <c r="AD151">
        <f t="shared" si="73"/>
        <v>0</v>
      </c>
      <c r="AE151">
        <f t="shared" si="74"/>
        <v>0</v>
      </c>
      <c r="AF151">
        <f t="shared" si="75"/>
        <v>0</v>
      </c>
    </row>
    <row r="152" spans="1:32" x14ac:dyDescent="0.25">
      <c r="A152" t="s">
        <v>262</v>
      </c>
      <c r="B152" t="s">
        <v>263</v>
      </c>
      <c r="C152">
        <v>154</v>
      </c>
      <c r="D152" t="s">
        <v>12</v>
      </c>
      <c r="E152">
        <v>45</v>
      </c>
      <c r="F152">
        <v>150</v>
      </c>
      <c r="G152">
        <v>438</v>
      </c>
      <c r="H152" t="s">
        <v>13</v>
      </c>
      <c r="I152">
        <f t="shared" si="54"/>
        <v>1</v>
      </c>
      <c r="J152">
        <f t="shared" si="55"/>
        <v>0</v>
      </c>
      <c r="K152">
        <f t="shared" si="56"/>
        <v>106</v>
      </c>
      <c r="L152" t="str">
        <f t="shared" si="76"/>
        <v xml:space="preserve"> Ailuropoda melanoleuca (Giant panda).</v>
      </c>
      <c r="M152" t="str">
        <f t="shared" si="77"/>
        <v xml:space="preserve"> NCBI_TaxID=9646 {ECO:0000313|Ensembl:ENSAMEP00000011270, ECO:0000313|Proteomes:UP000008912};</v>
      </c>
      <c r="N152" t="str">
        <f t="shared" si="57"/>
        <v>Eukaryota</v>
      </c>
      <c r="O152" t="str">
        <f t="shared" si="58"/>
        <v xml:space="preserve"> Metazoa</v>
      </c>
      <c r="P152" t="str">
        <f t="shared" si="59"/>
        <v xml:space="preserve"> Chordata</v>
      </c>
      <c r="Q152" t="str">
        <f t="shared" si="60"/>
        <v xml:space="preserve"> Craniata</v>
      </c>
      <c r="R152" t="str">
        <f t="shared" si="61"/>
        <v xml:space="preserve"> Vertebrata</v>
      </c>
      <c r="S152" t="str">
        <f t="shared" si="62"/>
        <v xml:space="preserve"> Euteleostomi</v>
      </c>
      <c r="T152" t="str">
        <f t="shared" si="63"/>
        <v>Mammalia</v>
      </c>
      <c r="U152" t="str">
        <f t="shared" si="64"/>
        <v xml:space="preserve"> Eutheria</v>
      </c>
      <c r="V152" t="str">
        <f t="shared" si="65"/>
        <v xml:space="preserve"> Laurasiatheria</v>
      </c>
      <c r="W152" t="str">
        <f t="shared" si="66"/>
        <v xml:space="preserve"> Carnivora</v>
      </c>
      <c r="X152" t="str">
        <f t="shared" si="67"/>
        <v xml:space="preserve"> Caniformia</v>
      </c>
      <c r="Y152" t="str">
        <f t="shared" si="68"/>
        <v xml:space="preserve"> Ursidae</v>
      </c>
      <c r="Z152" t="str">
        <f t="shared" si="69"/>
        <v>Ailuropoda.</v>
      </c>
      <c r="AA152">
        <f t="shared" si="70"/>
        <v>0</v>
      </c>
      <c r="AB152">
        <f t="shared" si="71"/>
        <v>0</v>
      </c>
      <c r="AC152">
        <f t="shared" si="72"/>
        <v>0</v>
      </c>
      <c r="AD152">
        <f t="shared" si="73"/>
        <v>0</v>
      </c>
      <c r="AE152">
        <f t="shared" si="74"/>
        <v>0</v>
      </c>
      <c r="AF152">
        <f t="shared" si="75"/>
        <v>0</v>
      </c>
    </row>
    <row r="153" spans="1:32" x14ac:dyDescent="0.25">
      <c r="A153" t="s">
        <v>264</v>
      </c>
      <c r="B153" t="s">
        <v>265</v>
      </c>
      <c r="C153">
        <v>153</v>
      </c>
      <c r="D153" t="s">
        <v>12</v>
      </c>
      <c r="E153">
        <v>30</v>
      </c>
      <c r="F153">
        <v>147</v>
      </c>
      <c r="G153">
        <v>438</v>
      </c>
      <c r="H153" t="s">
        <v>13</v>
      </c>
      <c r="I153">
        <f t="shared" si="54"/>
        <v>1</v>
      </c>
      <c r="J153">
        <f t="shared" si="55"/>
        <v>0</v>
      </c>
      <c r="K153">
        <f t="shared" si="56"/>
        <v>118</v>
      </c>
      <c r="L153" t="str">
        <f t="shared" si="76"/>
        <v xml:space="preserve"> Ailuropoda melanoleuca (Giant panda).</v>
      </c>
      <c r="M153" t="str">
        <f t="shared" si="77"/>
        <v xml:space="preserve"> NCBI_TaxID=9646 {ECO:0000313|Ensembl:ENSAMEP00000011276, ECO:0000313|Proteomes:UP000008912};</v>
      </c>
      <c r="N153" t="str">
        <f t="shared" si="57"/>
        <v>Eukaryota</v>
      </c>
      <c r="O153" t="str">
        <f t="shared" si="58"/>
        <v xml:space="preserve"> Metazoa</v>
      </c>
      <c r="P153" t="str">
        <f t="shared" si="59"/>
        <v xml:space="preserve"> Chordata</v>
      </c>
      <c r="Q153" t="str">
        <f t="shared" si="60"/>
        <v xml:space="preserve"> Craniata</v>
      </c>
      <c r="R153" t="str">
        <f t="shared" si="61"/>
        <v xml:space="preserve"> Vertebrata</v>
      </c>
      <c r="S153" t="str">
        <f t="shared" si="62"/>
        <v xml:space="preserve"> Euteleostomi</v>
      </c>
      <c r="T153" t="str">
        <f t="shared" si="63"/>
        <v>Mammalia</v>
      </c>
      <c r="U153" t="str">
        <f t="shared" si="64"/>
        <v xml:space="preserve"> Eutheria</v>
      </c>
      <c r="V153" t="str">
        <f t="shared" si="65"/>
        <v xml:space="preserve"> Laurasiatheria</v>
      </c>
      <c r="W153" t="str">
        <f t="shared" si="66"/>
        <v xml:space="preserve"> Carnivora</v>
      </c>
      <c r="X153" t="str">
        <f t="shared" si="67"/>
        <v xml:space="preserve"> Caniformia</v>
      </c>
      <c r="Y153" t="str">
        <f t="shared" si="68"/>
        <v xml:space="preserve"> Ursidae</v>
      </c>
      <c r="Z153" t="str">
        <f t="shared" si="69"/>
        <v>Ailuropoda.</v>
      </c>
      <c r="AA153">
        <f t="shared" si="70"/>
        <v>0</v>
      </c>
      <c r="AB153">
        <f t="shared" si="71"/>
        <v>0</v>
      </c>
      <c r="AC153">
        <f t="shared" si="72"/>
        <v>0</v>
      </c>
      <c r="AD153">
        <f t="shared" si="73"/>
        <v>0</v>
      </c>
      <c r="AE153">
        <f t="shared" si="74"/>
        <v>0</v>
      </c>
      <c r="AF153">
        <f t="shared" si="75"/>
        <v>0</v>
      </c>
    </row>
    <row r="154" spans="1:32" x14ac:dyDescent="0.25">
      <c r="A154" t="s">
        <v>266</v>
      </c>
      <c r="B154" t="s">
        <v>267</v>
      </c>
      <c r="C154">
        <v>269</v>
      </c>
      <c r="D154" t="s">
        <v>12</v>
      </c>
      <c r="E154">
        <v>148</v>
      </c>
      <c r="F154">
        <v>265</v>
      </c>
      <c r="G154">
        <v>438</v>
      </c>
      <c r="H154" t="s">
        <v>13</v>
      </c>
      <c r="I154">
        <f t="shared" si="54"/>
        <v>1</v>
      </c>
      <c r="J154">
        <f t="shared" si="55"/>
        <v>1</v>
      </c>
      <c r="K154">
        <f t="shared" si="56"/>
        <v>118</v>
      </c>
      <c r="L154" t="str">
        <f t="shared" si="76"/>
        <v xml:space="preserve"> Ailuropoda melanoleuca (Giant panda).</v>
      </c>
      <c r="M154" t="str">
        <f t="shared" si="77"/>
        <v xml:space="preserve"> NCBI_TaxID=9646 {ECO:0000313|Ensembl:ENSAMEP00000011295, ECO:0000313|Proteomes:UP000008912};</v>
      </c>
      <c r="N154" t="str">
        <f t="shared" si="57"/>
        <v>Eukaryota</v>
      </c>
      <c r="O154" t="str">
        <f t="shared" si="58"/>
        <v xml:space="preserve"> Metazoa</v>
      </c>
      <c r="P154" t="str">
        <f t="shared" si="59"/>
        <v xml:space="preserve"> Chordata</v>
      </c>
      <c r="Q154" t="str">
        <f t="shared" si="60"/>
        <v xml:space="preserve"> Craniata</v>
      </c>
      <c r="R154" t="str">
        <f t="shared" si="61"/>
        <v xml:space="preserve"> Vertebrata</v>
      </c>
      <c r="S154" t="str">
        <f t="shared" si="62"/>
        <v xml:space="preserve"> Euteleostomi</v>
      </c>
      <c r="T154" t="str">
        <f t="shared" si="63"/>
        <v>Mammalia</v>
      </c>
      <c r="U154" t="str">
        <f t="shared" si="64"/>
        <v xml:space="preserve"> Eutheria</v>
      </c>
      <c r="V154" t="str">
        <f t="shared" si="65"/>
        <v xml:space="preserve"> Laurasiatheria</v>
      </c>
      <c r="W154" t="str">
        <f t="shared" si="66"/>
        <v xml:space="preserve"> Carnivora</v>
      </c>
      <c r="X154" t="str">
        <f t="shared" si="67"/>
        <v xml:space="preserve"> Caniformia</v>
      </c>
      <c r="Y154" t="str">
        <f t="shared" si="68"/>
        <v xml:space="preserve"> Ursidae</v>
      </c>
      <c r="Z154" t="str">
        <f t="shared" si="69"/>
        <v>Ailuropoda.</v>
      </c>
      <c r="AA154">
        <f t="shared" si="70"/>
        <v>0</v>
      </c>
      <c r="AB154">
        <f t="shared" si="71"/>
        <v>0</v>
      </c>
      <c r="AC154">
        <f t="shared" si="72"/>
        <v>0</v>
      </c>
      <c r="AD154">
        <f t="shared" si="73"/>
        <v>0</v>
      </c>
      <c r="AE154">
        <f t="shared" si="74"/>
        <v>0</v>
      </c>
      <c r="AF154">
        <f t="shared" si="75"/>
        <v>0</v>
      </c>
    </row>
    <row r="155" spans="1:32" x14ac:dyDescent="0.25">
      <c r="A155" t="s">
        <v>266</v>
      </c>
      <c r="B155" t="s">
        <v>267</v>
      </c>
      <c r="C155">
        <v>269</v>
      </c>
      <c r="D155" t="s">
        <v>26</v>
      </c>
      <c r="E155">
        <v>1</v>
      </c>
      <c r="F155">
        <v>104</v>
      </c>
      <c r="G155">
        <v>101</v>
      </c>
      <c r="H155" t="s">
        <v>27</v>
      </c>
      <c r="I155">
        <f t="shared" si="54"/>
        <v>1</v>
      </c>
      <c r="J155">
        <f t="shared" si="55"/>
        <v>1</v>
      </c>
      <c r="K155">
        <f t="shared" si="56"/>
        <v>118</v>
      </c>
      <c r="L155" t="str">
        <f t="shared" si="76"/>
        <v xml:space="preserve"> Ailuropoda melanoleuca (Giant panda).</v>
      </c>
      <c r="M155" t="str">
        <f t="shared" si="77"/>
        <v xml:space="preserve"> NCBI_TaxID=9646 {ECO:0000313|Ensembl:ENSAMEP00000011295, ECO:0000313|Proteomes:UP000008912};</v>
      </c>
      <c r="N155" t="str">
        <f t="shared" si="57"/>
        <v>Eukaryota</v>
      </c>
      <c r="O155" t="str">
        <f t="shared" si="58"/>
        <v xml:space="preserve"> Metazoa</v>
      </c>
      <c r="P155" t="str">
        <f t="shared" si="59"/>
        <v xml:space="preserve"> Chordata</v>
      </c>
      <c r="Q155" t="str">
        <f t="shared" si="60"/>
        <v xml:space="preserve"> Craniata</v>
      </c>
      <c r="R155" t="str">
        <f t="shared" si="61"/>
        <v xml:space="preserve"> Vertebrata</v>
      </c>
      <c r="S155" t="str">
        <f t="shared" si="62"/>
        <v xml:space="preserve"> Euteleostomi</v>
      </c>
      <c r="T155" t="str">
        <f t="shared" si="63"/>
        <v>Mammalia</v>
      </c>
      <c r="U155" t="str">
        <f t="shared" si="64"/>
        <v xml:space="preserve"> Eutheria</v>
      </c>
      <c r="V155" t="str">
        <f t="shared" si="65"/>
        <v xml:space="preserve"> Laurasiatheria</v>
      </c>
      <c r="W155" t="str">
        <f t="shared" si="66"/>
        <v xml:space="preserve"> Carnivora</v>
      </c>
      <c r="X155" t="str">
        <f t="shared" si="67"/>
        <v xml:space="preserve"> Caniformia</v>
      </c>
      <c r="Y155" t="str">
        <f t="shared" si="68"/>
        <v xml:space="preserve"> Ursidae</v>
      </c>
      <c r="Z155" t="str">
        <f t="shared" si="69"/>
        <v>Ailuropoda.</v>
      </c>
      <c r="AA155">
        <f t="shared" si="70"/>
        <v>0</v>
      </c>
      <c r="AB155">
        <f t="shared" si="71"/>
        <v>0</v>
      </c>
      <c r="AC155">
        <f t="shared" si="72"/>
        <v>0</v>
      </c>
      <c r="AD155">
        <f t="shared" si="73"/>
        <v>0</v>
      </c>
      <c r="AE155">
        <f t="shared" si="74"/>
        <v>0</v>
      </c>
      <c r="AF155">
        <f t="shared" si="75"/>
        <v>0</v>
      </c>
    </row>
    <row r="156" spans="1:32" x14ac:dyDescent="0.25">
      <c r="A156" t="s">
        <v>268</v>
      </c>
      <c r="B156" t="s">
        <v>269</v>
      </c>
      <c r="C156">
        <v>265</v>
      </c>
      <c r="D156" t="s">
        <v>12</v>
      </c>
      <c r="E156">
        <v>152</v>
      </c>
      <c r="F156">
        <v>260</v>
      </c>
      <c r="G156">
        <v>438</v>
      </c>
      <c r="H156" t="s">
        <v>13</v>
      </c>
      <c r="I156">
        <f t="shared" si="54"/>
        <v>1</v>
      </c>
      <c r="J156">
        <f t="shared" si="55"/>
        <v>1</v>
      </c>
      <c r="K156">
        <f t="shared" si="56"/>
        <v>109</v>
      </c>
      <c r="L156" t="str">
        <f t="shared" si="76"/>
        <v xml:space="preserve"> Ailuropoda melanoleuca (Giant panda).</v>
      </c>
      <c r="M156" t="str">
        <f t="shared" si="77"/>
        <v xml:space="preserve"> NCBI_TaxID=9646 {ECO:0000313|Ensembl:ENSAMEP00000011309, ECO:0000313|Proteomes:UP000008912};</v>
      </c>
      <c r="N156" t="str">
        <f t="shared" si="57"/>
        <v>Eukaryota</v>
      </c>
      <c r="O156" t="str">
        <f t="shared" si="58"/>
        <v xml:space="preserve"> Metazoa</v>
      </c>
      <c r="P156" t="str">
        <f t="shared" si="59"/>
        <v xml:space="preserve"> Chordata</v>
      </c>
      <c r="Q156" t="str">
        <f t="shared" si="60"/>
        <v xml:space="preserve"> Craniata</v>
      </c>
      <c r="R156" t="str">
        <f t="shared" si="61"/>
        <v xml:space="preserve"> Vertebrata</v>
      </c>
      <c r="S156" t="str">
        <f t="shared" si="62"/>
        <v xml:space="preserve"> Euteleostomi</v>
      </c>
      <c r="T156" t="str">
        <f t="shared" si="63"/>
        <v>Mammalia</v>
      </c>
      <c r="U156" t="str">
        <f t="shared" si="64"/>
        <v xml:space="preserve"> Eutheria</v>
      </c>
      <c r="V156" t="str">
        <f t="shared" si="65"/>
        <v xml:space="preserve"> Laurasiatheria</v>
      </c>
      <c r="W156" t="str">
        <f t="shared" si="66"/>
        <v xml:space="preserve"> Carnivora</v>
      </c>
      <c r="X156" t="str">
        <f t="shared" si="67"/>
        <v xml:space="preserve"> Caniformia</v>
      </c>
      <c r="Y156" t="str">
        <f t="shared" si="68"/>
        <v xml:space="preserve"> Ursidae</v>
      </c>
      <c r="Z156" t="str">
        <f t="shared" si="69"/>
        <v>Ailuropoda.</v>
      </c>
      <c r="AA156">
        <f t="shared" si="70"/>
        <v>0</v>
      </c>
      <c r="AB156">
        <f t="shared" si="71"/>
        <v>0</v>
      </c>
      <c r="AC156">
        <f t="shared" si="72"/>
        <v>0</v>
      </c>
      <c r="AD156">
        <f t="shared" si="73"/>
        <v>0</v>
      </c>
      <c r="AE156">
        <f t="shared" si="74"/>
        <v>0</v>
      </c>
      <c r="AF156">
        <f t="shared" si="75"/>
        <v>0</v>
      </c>
    </row>
    <row r="157" spans="1:32" x14ac:dyDescent="0.25">
      <c r="A157" t="s">
        <v>268</v>
      </c>
      <c r="B157" t="s">
        <v>269</v>
      </c>
      <c r="C157">
        <v>265</v>
      </c>
      <c r="D157" t="s">
        <v>26</v>
      </c>
      <c r="E157">
        <v>1</v>
      </c>
      <c r="F157">
        <v>105</v>
      </c>
      <c r="G157">
        <v>101</v>
      </c>
      <c r="H157" t="s">
        <v>27</v>
      </c>
      <c r="I157">
        <f t="shared" si="54"/>
        <v>1</v>
      </c>
      <c r="J157">
        <f t="shared" si="55"/>
        <v>1</v>
      </c>
      <c r="K157">
        <f t="shared" si="56"/>
        <v>109</v>
      </c>
      <c r="L157" t="str">
        <f t="shared" si="76"/>
        <v xml:space="preserve"> Ailuropoda melanoleuca (Giant panda).</v>
      </c>
      <c r="M157" t="str">
        <f t="shared" si="77"/>
        <v xml:space="preserve"> NCBI_TaxID=9646 {ECO:0000313|Ensembl:ENSAMEP00000011309, ECO:0000313|Proteomes:UP000008912};</v>
      </c>
      <c r="N157" t="str">
        <f t="shared" si="57"/>
        <v>Eukaryota</v>
      </c>
      <c r="O157" t="str">
        <f t="shared" si="58"/>
        <v xml:space="preserve"> Metazoa</v>
      </c>
      <c r="P157" t="str">
        <f t="shared" si="59"/>
        <v xml:space="preserve"> Chordata</v>
      </c>
      <c r="Q157" t="str">
        <f t="shared" si="60"/>
        <v xml:space="preserve"> Craniata</v>
      </c>
      <c r="R157" t="str">
        <f t="shared" si="61"/>
        <v xml:space="preserve"> Vertebrata</v>
      </c>
      <c r="S157" t="str">
        <f t="shared" si="62"/>
        <v xml:space="preserve"> Euteleostomi</v>
      </c>
      <c r="T157" t="str">
        <f t="shared" si="63"/>
        <v>Mammalia</v>
      </c>
      <c r="U157" t="str">
        <f t="shared" si="64"/>
        <v xml:space="preserve"> Eutheria</v>
      </c>
      <c r="V157" t="str">
        <f t="shared" si="65"/>
        <v xml:space="preserve"> Laurasiatheria</v>
      </c>
      <c r="W157" t="str">
        <f t="shared" si="66"/>
        <v xml:space="preserve"> Carnivora</v>
      </c>
      <c r="X157" t="str">
        <f t="shared" si="67"/>
        <v xml:space="preserve"> Caniformia</v>
      </c>
      <c r="Y157" t="str">
        <f t="shared" si="68"/>
        <v xml:space="preserve"> Ursidae</v>
      </c>
      <c r="Z157" t="str">
        <f t="shared" si="69"/>
        <v>Ailuropoda.</v>
      </c>
      <c r="AA157">
        <f t="shared" si="70"/>
        <v>0</v>
      </c>
      <c r="AB157">
        <f t="shared" si="71"/>
        <v>0</v>
      </c>
      <c r="AC157">
        <f t="shared" si="72"/>
        <v>0</v>
      </c>
      <c r="AD157">
        <f t="shared" si="73"/>
        <v>0</v>
      </c>
      <c r="AE157">
        <f t="shared" si="74"/>
        <v>0</v>
      </c>
      <c r="AF157">
        <f t="shared" si="75"/>
        <v>0</v>
      </c>
    </row>
    <row r="158" spans="1:32" x14ac:dyDescent="0.25">
      <c r="A158" t="s">
        <v>270</v>
      </c>
      <c r="B158" t="s">
        <v>271</v>
      </c>
      <c r="C158">
        <v>205</v>
      </c>
      <c r="D158" t="s">
        <v>12</v>
      </c>
      <c r="E158">
        <v>73</v>
      </c>
      <c r="F158">
        <v>194</v>
      </c>
      <c r="G158">
        <v>438</v>
      </c>
      <c r="H158" t="s">
        <v>13</v>
      </c>
      <c r="I158">
        <f t="shared" si="54"/>
        <v>1</v>
      </c>
      <c r="J158">
        <f t="shared" si="55"/>
        <v>0</v>
      </c>
      <c r="K158">
        <f t="shared" si="56"/>
        <v>122</v>
      </c>
      <c r="L158" t="str">
        <f t="shared" si="76"/>
        <v xml:space="preserve"> Meleagris gallopavo (Common turkey).</v>
      </c>
      <c r="M158" t="str">
        <f t="shared" si="77"/>
        <v xml:space="preserve"> NCBI_TaxID=9103 {ECO:0000313|Ensembl:ENSMGAP00000004415, ECO:0000313|Proteomes:UP000001645};</v>
      </c>
      <c r="N158" t="str">
        <f t="shared" si="57"/>
        <v>Eukaryota</v>
      </c>
      <c r="O158" t="str">
        <f t="shared" si="58"/>
        <v xml:space="preserve"> Metazoa</v>
      </c>
      <c r="P158" t="str">
        <f t="shared" si="59"/>
        <v xml:space="preserve"> Chordata</v>
      </c>
      <c r="Q158" t="str">
        <f t="shared" si="60"/>
        <v xml:space="preserve"> Craniata</v>
      </c>
      <c r="R158" t="str">
        <f t="shared" si="61"/>
        <v xml:space="preserve"> Vertebrata</v>
      </c>
      <c r="S158" t="str">
        <f t="shared" si="62"/>
        <v xml:space="preserve"> Euteleostomi</v>
      </c>
      <c r="T158" t="str">
        <f t="shared" si="63"/>
        <v>Archelosauria</v>
      </c>
      <c r="U158" t="str">
        <f t="shared" si="64"/>
        <v xml:space="preserve"> Archosauria</v>
      </c>
      <c r="V158" t="str">
        <f t="shared" si="65"/>
        <v xml:space="preserve"> Dinosauria</v>
      </c>
      <c r="W158" t="str">
        <f t="shared" si="66"/>
        <v xml:space="preserve"> Saurischia</v>
      </c>
      <c r="X158" t="str">
        <f t="shared" si="67"/>
        <v xml:space="preserve"> Theropoda</v>
      </c>
      <c r="Y158" t="str">
        <f t="shared" si="68"/>
        <v>Coelurosauria</v>
      </c>
      <c r="Z158" t="str">
        <f t="shared" si="69"/>
        <v xml:space="preserve"> Aves</v>
      </c>
      <c r="AA158" t="str">
        <f t="shared" si="70"/>
        <v xml:space="preserve"> Neognathae</v>
      </c>
      <c r="AB158" t="str">
        <f t="shared" si="71"/>
        <v xml:space="preserve"> Galloanserae</v>
      </c>
      <c r="AC158" t="str">
        <f t="shared" si="72"/>
        <v xml:space="preserve"> Galliformes</v>
      </c>
      <c r="AD158" t="str">
        <f t="shared" si="73"/>
        <v>Phasianidae</v>
      </c>
      <c r="AE158" t="str">
        <f t="shared" si="74"/>
        <v xml:space="preserve"> Meleagridinae</v>
      </c>
      <c r="AF158" t="str">
        <f t="shared" si="75"/>
        <v xml:space="preserve"> Meleagris.</v>
      </c>
    </row>
    <row r="159" spans="1:32" x14ac:dyDescent="0.25">
      <c r="A159" t="s">
        <v>272</v>
      </c>
      <c r="B159" t="s">
        <v>273</v>
      </c>
      <c r="C159">
        <v>269</v>
      </c>
      <c r="D159" t="s">
        <v>12</v>
      </c>
      <c r="E159">
        <v>156</v>
      </c>
      <c r="F159">
        <v>264</v>
      </c>
      <c r="G159">
        <v>438</v>
      </c>
      <c r="H159" t="s">
        <v>13</v>
      </c>
      <c r="I159">
        <f t="shared" si="54"/>
        <v>1</v>
      </c>
      <c r="J159">
        <f t="shared" si="55"/>
        <v>1</v>
      </c>
      <c r="K159">
        <f t="shared" si="56"/>
        <v>109</v>
      </c>
      <c r="L159" t="str">
        <f t="shared" si="76"/>
        <v xml:space="preserve"> Myotis lucifugus (Little brown bat).</v>
      </c>
      <c r="M159" t="str">
        <f t="shared" si="77"/>
        <v xml:space="preserve"> NCBI_TaxID=59463 {ECO:0000313|Ensembl:ENSMLUP00000000151, ECO:0000313|Proteomes:UP000001074};</v>
      </c>
      <c r="N159" t="str">
        <f t="shared" si="57"/>
        <v>Eukaryota</v>
      </c>
      <c r="O159" t="str">
        <f t="shared" si="58"/>
        <v xml:space="preserve"> Metazoa</v>
      </c>
      <c r="P159" t="str">
        <f t="shared" si="59"/>
        <v xml:space="preserve"> Chordata</v>
      </c>
      <c r="Q159" t="str">
        <f t="shared" si="60"/>
        <v xml:space="preserve"> Craniata</v>
      </c>
      <c r="R159" t="str">
        <f t="shared" si="61"/>
        <v xml:space="preserve"> Vertebrata</v>
      </c>
      <c r="S159" t="str">
        <f t="shared" si="62"/>
        <v xml:space="preserve"> Euteleostomi</v>
      </c>
      <c r="T159" t="str">
        <f t="shared" si="63"/>
        <v>Mammalia</v>
      </c>
      <c r="U159" t="str">
        <f t="shared" si="64"/>
        <v xml:space="preserve"> Eutheria</v>
      </c>
      <c r="V159" t="str">
        <f t="shared" si="65"/>
        <v xml:space="preserve"> Laurasiatheria</v>
      </c>
      <c r="W159" t="str">
        <f t="shared" si="66"/>
        <v xml:space="preserve"> Chiroptera</v>
      </c>
      <c r="X159" t="str">
        <f t="shared" si="67"/>
        <v xml:space="preserve"> Microchiroptera</v>
      </c>
      <c r="Y159" t="str">
        <f t="shared" si="68"/>
        <v>Vespertilionidae</v>
      </c>
      <c r="Z159" t="str">
        <f t="shared" si="69"/>
        <v xml:space="preserve"> Myotis.</v>
      </c>
      <c r="AA159">
        <f t="shared" si="70"/>
        <v>0</v>
      </c>
      <c r="AB159">
        <f t="shared" si="71"/>
        <v>0</v>
      </c>
      <c r="AC159">
        <f t="shared" si="72"/>
        <v>0</v>
      </c>
      <c r="AD159">
        <f t="shared" si="73"/>
        <v>0</v>
      </c>
      <c r="AE159">
        <f t="shared" si="74"/>
        <v>0</v>
      </c>
      <c r="AF159">
        <f t="shared" si="75"/>
        <v>0</v>
      </c>
    </row>
    <row r="160" spans="1:32" x14ac:dyDescent="0.25">
      <c r="A160" t="s">
        <v>272</v>
      </c>
      <c r="B160" t="s">
        <v>273</v>
      </c>
      <c r="C160">
        <v>269</v>
      </c>
      <c r="D160" t="s">
        <v>26</v>
      </c>
      <c r="E160">
        <v>1</v>
      </c>
      <c r="F160">
        <v>109</v>
      </c>
      <c r="G160">
        <v>101</v>
      </c>
      <c r="H160" t="s">
        <v>27</v>
      </c>
      <c r="I160">
        <f t="shared" si="54"/>
        <v>1</v>
      </c>
      <c r="J160">
        <f t="shared" si="55"/>
        <v>1</v>
      </c>
      <c r="K160">
        <f t="shared" si="56"/>
        <v>109</v>
      </c>
      <c r="L160" t="str">
        <f t="shared" si="76"/>
        <v xml:space="preserve"> Myotis lucifugus (Little brown bat).</v>
      </c>
      <c r="M160" t="str">
        <f t="shared" si="77"/>
        <v xml:space="preserve"> NCBI_TaxID=59463 {ECO:0000313|Ensembl:ENSMLUP00000000151, ECO:0000313|Proteomes:UP000001074};</v>
      </c>
      <c r="N160" t="str">
        <f t="shared" si="57"/>
        <v>Eukaryota</v>
      </c>
      <c r="O160" t="str">
        <f t="shared" si="58"/>
        <v xml:space="preserve"> Metazoa</v>
      </c>
      <c r="P160" t="str">
        <f t="shared" si="59"/>
        <v xml:space="preserve"> Chordata</v>
      </c>
      <c r="Q160" t="str">
        <f t="shared" si="60"/>
        <v xml:space="preserve"> Craniata</v>
      </c>
      <c r="R160" t="str">
        <f t="shared" si="61"/>
        <v xml:space="preserve"> Vertebrata</v>
      </c>
      <c r="S160" t="str">
        <f t="shared" si="62"/>
        <v xml:space="preserve"> Euteleostomi</v>
      </c>
      <c r="T160" t="str">
        <f t="shared" si="63"/>
        <v>Mammalia</v>
      </c>
      <c r="U160" t="str">
        <f t="shared" si="64"/>
        <v xml:space="preserve"> Eutheria</v>
      </c>
      <c r="V160" t="str">
        <f t="shared" si="65"/>
        <v xml:space="preserve"> Laurasiatheria</v>
      </c>
      <c r="W160" t="str">
        <f t="shared" si="66"/>
        <v xml:space="preserve"> Chiroptera</v>
      </c>
      <c r="X160" t="str">
        <f t="shared" si="67"/>
        <v xml:space="preserve"> Microchiroptera</v>
      </c>
      <c r="Y160" t="str">
        <f t="shared" si="68"/>
        <v>Vespertilionidae</v>
      </c>
      <c r="Z160" t="str">
        <f t="shared" si="69"/>
        <v xml:space="preserve"> Myotis.</v>
      </c>
      <c r="AA160">
        <f t="shared" si="70"/>
        <v>0</v>
      </c>
      <c r="AB160">
        <f t="shared" si="71"/>
        <v>0</v>
      </c>
      <c r="AC160">
        <f t="shared" si="72"/>
        <v>0</v>
      </c>
      <c r="AD160">
        <f t="shared" si="73"/>
        <v>0</v>
      </c>
      <c r="AE160">
        <f t="shared" si="74"/>
        <v>0</v>
      </c>
      <c r="AF160">
        <f t="shared" si="75"/>
        <v>0</v>
      </c>
    </row>
    <row r="161" spans="1:32" x14ac:dyDescent="0.25">
      <c r="A161" t="s">
        <v>274</v>
      </c>
      <c r="B161" t="s">
        <v>275</v>
      </c>
      <c r="C161">
        <v>268</v>
      </c>
      <c r="D161" t="s">
        <v>12</v>
      </c>
      <c r="E161">
        <v>146</v>
      </c>
      <c r="F161">
        <v>263</v>
      </c>
      <c r="G161">
        <v>438</v>
      </c>
      <c r="H161" t="s">
        <v>13</v>
      </c>
      <c r="I161">
        <f t="shared" si="54"/>
        <v>1</v>
      </c>
      <c r="J161">
        <f t="shared" si="55"/>
        <v>1</v>
      </c>
      <c r="K161">
        <f t="shared" si="56"/>
        <v>118</v>
      </c>
      <c r="L161" t="str">
        <f t="shared" si="76"/>
        <v xml:space="preserve"> Myotis lucifugus (Little brown bat).</v>
      </c>
      <c r="M161" t="str">
        <f t="shared" si="77"/>
        <v xml:space="preserve"> NCBI_TaxID=59463 {ECO:0000313|Ensembl:ENSMLUP00000009061, ECO:0000313|Proteomes:UP000001074};</v>
      </c>
      <c r="N161" t="str">
        <f t="shared" si="57"/>
        <v>Eukaryota</v>
      </c>
      <c r="O161" t="str">
        <f t="shared" si="58"/>
        <v xml:space="preserve"> Metazoa</v>
      </c>
      <c r="P161" t="str">
        <f t="shared" si="59"/>
        <v xml:space="preserve"> Chordata</v>
      </c>
      <c r="Q161" t="str">
        <f t="shared" si="60"/>
        <v xml:space="preserve"> Craniata</v>
      </c>
      <c r="R161" t="str">
        <f t="shared" si="61"/>
        <v xml:space="preserve"> Vertebrata</v>
      </c>
      <c r="S161" t="str">
        <f t="shared" si="62"/>
        <v xml:space="preserve"> Euteleostomi</v>
      </c>
      <c r="T161" t="str">
        <f t="shared" si="63"/>
        <v>Mammalia</v>
      </c>
      <c r="U161" t="str">
        <f t="shared" si="64"/>
        <v xml:space="preserve"> Eutheria</v>
      </c>
      <c r="V161" t="str">
        <f t="shared" si="65"/>
        <v xml:space="preserve"> Laurasiatheria</v>
      </c>
      <c r="W161" t="str">
        <f t="shared" si="66"/>
        <v xml:space="preserve"> Chiroptera</v>
      </c>
      <c r="X161" t="str">
        <f t="shared" si="67"/>
        <v xml:space="preserve"> Microchiroptera</v>
      </c>
      <c r="Y161" t="str">
        <f t="shared" si="68"/>
        <v>Vespertilionidae</v>
      </c>
      <c r="Z161" t="str">
        <f t="shared" si="69"/>
        <v xml:space="preserve"> Myotis.</v>
      </c>
      <c r="AA161">
        <f t="shared" si="70"/>
        <v>0</v>
      </c>
      <c r="AB161">
        <f t="shared" si="71"/>
        <v>0</v>
      </c>
      <c r="AC161">
        <f t="shared" si="72"/>
        <v>0</v>
      </c>
      <c r="AD161">
        <f t="shared" si="73"/>
        <v>0</v>
      </c>
      <c r="AE161">
        <f t="shared" si="74"/>
        <v>0</v>
      </c>
      <c r="AF161">
        <f t="shared" si="75"/>
        <v>0</v>
      </c>
    </row>
    <row r="162" spans="1:32" x14ac:dyDescent="0.25">
      <c r="A162" t="s">
        <v>274</v>
      </c>
      <c r="B162" t="s">
        <v>275</v>
      </c>
      <c r="C162">
        <v>268</v>
      </c>
      <c r="D162" t="s">
        <v>26</v>
      </c>
      <c r="E162">
        <v>1</v>
      </c>
      <c r="F162">
        <v>104</v>
      </c>
      <c r="G162">
        <v>101</v>
      </c>
      <c r="H162" t="s">
        <v>27</v>
      </c>
      <c r="I162">
        <f t="shared" si="54"/>
        <v>1</v>
      </c>
      <c r="J162">
        <f t="shared" si="55"/>
        <v>1</v>
      </c>
      <c r="K162">
        <f t="shared" si="56"/>
        <v>118</v>
      </c>
      <c r="L162" t="str">
        <f t="shared" si="76"/>
        <v xml:space="preserve"> Myotis lucifugus (Little brown bat).</v>
      </c>
      <c r="M162" t="str">
        <f t="shared" si="77"/>
        <v xml:space="preserve"> NCBI_TaxID=59463 {ECO:0000313|Ensembl:ENSMLUP00000009061, ECO:0000313|Proteomes:UP000001074};</v>
      </c>
      <c r="N162" t="str">
        <f t="shared" si="57"/>
        <v>Eukaryota</v>
      </c>
      <c r="O162" t="str">
        <f t="shared" si="58"/>
        <v xml:space="preserve"> Metazoa</v>
      </c>
      <c r="P162" t="str">
        <f t="shared" si="59"/>
        <v xml:space="preserve"> Chordata</v>
      </c>
      <c r="Q162" t="str">
        <f t="shared" si="60"/>
        <v xml:space="preserve"> Craniata</v>
      </c>
      <c r="R162" t="str">
        <f t="shared" si="61"/>
        <v xml:space="preserve"> Vertebrata</v>
      </c>
      <c r="S162" t="str">
        <f t="shared" si="62"/>
        <v xml:space="preserve"> Euteleostomi</v>
      </c>
      <c r="T162" t="str">
        <f t="shared" si="63"/>
        <v>Mammalia</v>
      </c>
      <c r="U162" t="str">
        <f t="shared" si="64"/>
        <v xml:space="preserve"> Eutheria</v>
      </c>
      <c r="V162" t="str">
        <f t="shared" si="65"/>
        <v xml:space="preserve"> Laurasiatheria</v>
      </c>
      <c r="W162" t="str">
        <f t="shared" si="66"/>
        <v xml:space="preserve"> Chiroptera</v>
      </c>
      <c r="X162" t="str">
        <f t="shared" si="67"/>
        <v xml:space="preserve"> Microchiroptera</v>
      </c>
      <c r="Y162" t="str">
        <f t="shared" si="68"/>
        <v>Vespertilionidae</v>
      </c>
      <c r="Z162" t="str">
        <f t="shared" si="69"/>
        <v xml:space="preserve"> Myotis.</v>
      </c>
      <c r="AA162">
        <f t="shared" si="70"/>
        <v>0</v>
      </c>
      <c r="AB162">
        <f t="shared" si="71"/>
        <v>0</v>
      </c>
      <c r="AC162">
        <f t="shared" si="72"/>
        <v>0</v>
      </c>
      <c r="AD162">
        <f t="shared" si="73"/>
        <v>0</v>
      </c>
      <c r="AE162">
        <f t="shared" si="74"/>
        <v>0</v>
      </c>
      <c r="AF162">
        <f t="shared" si="75"/>
        <v>0</v>
      </c>
    </row>
    <row r="163" spans="1:32" x14ac:dyDescent="0.25">
      <c r="A163" t="s">
        <v>276</v>
      </c>
      <c r="B163" t="s">
        <v>277</v>
      </c>
      <c r="C163">
        <v>148</v>
      </c>
      <c r="D163" t="s">
        <v>12</v>
      </c>
      <c r="E163">
        <v>27</v>
      </c>
      <c r="F163">
        <v>144</v>
      </c>
      <c r="G163">
        <v>438</v>
      </c>
      <c r="H163" t="s">
        <v>13</v>
      </c>
      <c r="I163">
        <f t="shared" si="54"/>
        <v>1</v>
      </c>
      <c r="J163">
        <f t="shared" si="55"/>
        <v>0</v>
      </c>
      <c r="K163">
        <f t="shared" si="56"/>
        <v>118</v>
      </c>
      <c r="L163" t="str">
        <f t="shared" si="76"/>
        <v xml:space="preserve"> Myotis lucifugus (Little brown bat).</v>
      </c>
      <c r="M163" t="str">
        <f t="shared" si="77"/>
        <v xml:space="preserve"> NCBI_TaxID=59463 {ECO:0000313|Ensembl:ENSMLUP00000010833, ECO:0000313|Proteomes:UP000001074};</v>
      </c>
      <c r="N163" t="str">
        <f t="shared" si="57"/>
        <v>Eukaryota</v>
      </c>
      <c r="O163" t="str">
        <f t="shared" si="58"/>
        <v xml:space="preserve"> Metazoa</v>
      </c>
      <c r="P163" t="str">
        <f t="shared" si="59"/>
        <v xml:space="preserve"> Chordata</v>
      </c>
      <c r="Q163" t="str">
        <f t="shared" si="60"/>
        <v xml:space="preserve"> Craniata</v>
      </c>
      <c r="R163" t="str">
        <f t="shared" si="61"/>
        <v xml:space="preserve"> Vertebrata</v>
      </c>
      <c r="S163" t="str">
        <f t="shared" si="62"/>
        <v xml:space="preserve"> Euteleostomi</v>
      </c>
      <c r="T163" t="str">
        <f t="shared" si="63"/>
        <v>Mammalia</v>
      </c>
      <c r="U163" t="str">
        <f t="shared" si="64"/>
        <v xml:space="preserve"> Eutheria</v>
      </c>
      <c r="V163" t="str">
        <f t="shared" si="65"/>
        <v xml:space="preserve"> Laurasiatheria</v>
      </c>
      <c r="W163" t="str">
        <f t="shared" si="66"/>
        <v xml:space="preserve"> Chiroptera</v>
      </c>
      <c r="X163" t="str">
        <f t="shared" si="67"/>
        <v xml:space="preserve"> Microchiroptera</v>
      </c>
      <c r="Y163" t="str">
        <f t="shared" si="68"/>
        <v>Vespertilionidae</v>
      </c>
      <c r="Z163" t="str">
        <f t="shared" si="69"/>
        <v xml:space="preserve"> Myotis.</v>
      </c>
      <c r="AA163">
        <f t="shared" si="70"/>
        <v>0</v>
      </c>
      <c r="AB163">
        <f t="shared" si="71"/>
        <v>0</v>
      </c>
      <c r="AC163">
        <f t="shared" si="72"/>
        <v>0</v>
      </c>
      <c r="AD163">
        <f t="shared" si="73"/>
        <v>0</v>
      </c>
      <c r="AE163">
        <f t="shared" si="74"/>
        <v>0</v>
      </c>
      <c r="AF163">
        <f t="shared" si="75"/>
        <v>0</v>
      </c>
    </row>
    <row r="164" spans="1:32" x14ac:dyDescent="0.25">
      <c r="A164" t="s">
        <v>278</v>
      </c>
      <c r="B164" t="s">
        <v>279</v>
      </c>
      <c r="C164">
        <v>152</v>
      </c>
      <c r="D164" t="s">
        <v>12</v>
      </c>
      <c r="E164">
        <v>33</v>
      </c>
      <c r="F164">
        <v>148</v>
      </c>
      <c r="G164">
        <v>438</v>
      </c>
      <c r="H164" t="s">
        <v>13</v>
      </c>
      <c r="I164">
        <f t="shared" si="54"/>
        <v>1</v>
      </c>
      <c r="J164">
        <f t="shared" si="55"/>
        <v>0</v>
      </c>
      <c r="K164">
        <f t="shared" si="56"/>
        <v>116</v>
      </c>
      <c r="L164" t="str">
        <f t="shared" si="76"/>
        <v xml:space="preserve"> Myotis lucifugus (Little brown bat).</v>
      </c>
      <c r="M164" t="str">
        <f t="shared" si="77"/>
        <v xml:space="preserve"> NCBI_TaxID=59463 {ECO:0000313|Ensembl:ENSMLUP00000010839, ECO:0000313|Proteomes:UP000001074};</v>
      </c>
      <c r="N164" t="str">
        <f t="shared" si="57"/>
        <v>Eukaryota</v>
      </c>
      <c r="O164" t="str">
        <f t="shared" si="58"/>
        <v xml:space="preserve"> Metazoa</v>
      </c>
      <c r="P164" t="str">
        <f t="shared" si="59"/>
        <v xml:space="preserve"> Chordata</v>
      </c>
      <c r="Q164" t="str">
        <f t="shared" si="60"/>
        <v xml:space="preserve"> Craniata</v>
      </c>
      <c r="R164" t="str">
        <f t="shared" si="61"/>
        <v xml:space="preserve"> Vertebrata</v>
      </c>
      <c r="S164" t="str">
        <f t="shared" si="62"/>
        <v xml:space="preserve"> Euteleostomi</v>
      </c>
      <c r="T164" t="str">
        <f t="shared" si="63"/>
        <v>Mammalia</v>
      </c>
      <c r="U164" t="str">
        <f t="shared" si="64"/>
        <v xml:space="preserve"> Eutheria</v>
      </c>
      <c r="V164" t="str">
        <f t="shared" si="65"/>
        <v xml:space="preserve"> Laurasiatheria</v>
      </c>
      <c r="W164" t="str">
        <f t="shared" si="66"/>
        <v xml:space="preserve"> Chiroptera</v>
      </c>
      <c r="X164" t="str">
        <f t="shared" si="67"/>
        <v xml:space="preserve"> Microchiroptera</v>
      </c>
      <c r="Y164" t="str">
        <f t="shared" si="68"/>
        <v>Vespertilionidae</v>
      </c>
      <c r="Z164" t="str">
        <f t="shared" si="69"/>
        <v xml:space="preserve"> Myotis.</v>
      </c>
      <c r="AA164">
        <f t="shared" si="70"/>
        <v>0</v>
      </c>
      <c r="AB164">
        <f t="shared" si="71"/>
        <v>0</v>
      </c>
      <c r="AC164">
        <f t="shared" si="72"/>
        <v>0</v>
      </c>
      <c r="AD164">
        <f t="shared" si="73"/>
        <v>0</v>
      </c>
      <c r="AE164">
        <f t="shared" si="74"/>
        <v>0</v>
      </c>
      <c r="AF164">
        <f t="shared" si="75"/>
        <v>0</v>
      </c>
    </row>
    <row r="165" spans="1:32" x14ac:dyDescent="0.25">
      <c r="A165" t="s">
        <v>280</v>
      </c>
      <c r="B165" t="s">
        <v>281</v>
      </c>
      <c r="C165">
        <v>176</v>
      </c>
      <c r="D165" t="s">
        <v>12</v>
      </c>
      <c r="E165">
        <v>60</v>
      </c>
      <c r="F165">
        <v>173</v>
      </c>
      <c r="G165">
        <v>438</v>
      </c>
      <c r="H165" t="s">
        <v>13</v>
      </c>
      <c r="I165">
        <f t="shared" si="54"/>
        <v>1</v>
      </c>
      <c r="J165">
        <f t="shared" si="55"/>
        <v>0</v>
      </c>
      <c r="K165">
        <f t="shared" si="56"/>
        <v>114</v>
      </c>
      <c r="L165" t="str">
        <f t="shared" si="76"/>
        <v xml:space="preserve"> Myotis lucifugus (Little brown bat).</v>
      </c>
      <c r="M165" t="str">
        <f t="shared" si="77"/>
        <v xml:space="preserve"> NCBI_TaxID=59463 {ECO:0000313|Ensembl:ENSMLUP00000010847, ECO:0000313|Proteomes:UP000001074};</v>
      </c>
      <c r="N165" t="str">
        <f t="shared" si="57"/>
        <v>Eukaryota</v>
      </c>
      <c r="O165" t="str">
        <f t="shared" si="58"/>
        <v xml:space="preserve"> Metazoa</v>
      </c>
      <c r="P165" t="str">
        <f t="shared" si="59"/>
        <v xml:space="preserve"> Chordata</v>
      </c>
      <c r="Q165" t="str">
        <f t="shared" si="60"/>
        <v xml:space="preserve"> Craniata</v>
      </c>
      <c r="R165" t="str">
        <f t="shared" si="61"/>
        <v xml:space="preserve"> Vertebrata</v>
      </c>
      <c r="S165" t="str">
        <f t="shared" si="62"/>
        <v xml:space="preserve"> Euteleostomi</v>
      </c>
      <c r="T165" t="str">
        <f t="shared" si="63"/>
        <v>Mammalia</v>
      </c>
      <c r="U165" t="str">
        <f t="shared" si="64"/>
        <v xml:space="preserve"> Eutheria</v>
      </c>
      <c r="V165" t="str">
        <f t="shared" si="65"/>
        <v xml:space="preserve"> Laurasiatheria</v>
      </c>
      <c r="W165" t="str">
        <f t="shared" si="66"/>
        <v xml:space="preserve"> Chiroptera</v>
      </c>
      <c r="X165" t="str">
        <f t="shared" si="67"/>
        <v xml:space="preserve"> Microchiroptera</v>
      </c>
      <c r="Y165" t="str">
        <f t="shared" si="68"/>
        <v>Vespertilionidae</v>
      </c>
      <c r="Z165" t="str">
        <f t="shared" si="69"/>
        <v xml:space="preserve"> Myotis.</v>
      </c>
      <c r="AA165">
        <f t="shared" si="70"/>
        <v>0</v>
      </c>
      <c r="AB165">
        <f t="shared" si="71"/>
        <v>0</v>
      </c>
      <c r="AC165">
        <f t="shared" si="72"/>
        <v>0</v>
      </c>
      <c r="AD165">
        <f t="shared" si="73"/>
        <v>0</v>
      </c>
      <c r="AE165">
        <f t="shared" si="74"/>
        <v>0</v>
      </c>
      <c r="AF165">
        <f t="shared" si="75"/>
        <v>0</v>
      </c>
    </row>
    <row r="166" spans="1:32" x14ac:dyDescent="0.25">
      <c r="A166" t="s">
        <v>282</v>
      </c>
      <c r="B166" t="s">
        <v>283</v>
      </c>
      <c r="C166">
        <v>156</v>
      </c>
      <c r="D166" t="s">
        <v>12</v>
      </c>
      <c r="E166">
        <v>38</v>
      </c>
      <c r="F166">
        <v>152</v>
      </c>
      <c r="G166">
        <v>438</v>
      </c>
      <c r="H166" t="s">
        <v>13</v>
      </c>
      <c r="I166">
        <f t="shared" si="54"/>
        <v>1</v>
      </c>
      <c r="J166">
        <f t="shared" si="55"/>
        <v>0</v>
      </c>
      <c r="K166">
        <f t="shared" si="56"/>
        <v>115</v>
      </c>
      <c r="L166" t="str">
        <f t="shared" si="76"/>
        <v xml:space="preserve"> Myotis lucifugus (Little brown bat).</v>
      </c>
      <c r="M166" t="str">
        <f t="shared" si="77"/>
        <v xml:space="preserve"> NCBI_TaxID=59463 {ECO:0000313|Ensembl:ENSMLUP00000017036, ECO:0000313|Proteomes:UP000001074};</v>
      </c>
      <c r="N166" t="str">
        <f t="shared" si="57"/>
        <v>Eukaryota</v>
      </c>
      <c r="O166" t="str">
        <f t="shared" si="58"/>
        <v xml:space="preserve"> Metazoa</v>
      </c>
      <c r="P166" t="str">
        <f t="shared" si="59"/>
        <v xml:space="preserve"> Chordata</v>
      </c>
      <c r="Q166" t="str">
        <f t="shared" si="60"/>
        <v xml:space="preserve"> Craniata</v>
      </c>
      <c r="R166" t="str">
        <f t="shared" si="61"/>
        <v xml:space="preserve"> Vertebrata</v>
      </c>
      <c r="S166" t="str">
        <f t="shared" si="62"/>
        <v xml:space="preserve"> Euteleostomi</v>
      </c>
      <c r="T166" t="str">
        <f t="shared" si="63"/>
        <v>Mammalia</v>
      </c>
      <c r="U166" t="str">
        <f t="shared" si="64"/>
        <v xml:space="preserve"> Eutheria</v>
      </c>
      <c r="V166" t="str">
        <f t="shared" si="65"/>
        <v xml:space="preserve"> Laurasiatheria</v>
      </c>
      <c r="W166" t="str">
        <f t="shared" si="66"/>
        <v xml:space="preserve"> Chiroptera</v>
      </c>
      <c r="X166" t="str">
        <f t="shared" si="67"/>
        <v xml:space="preserve"> Microchiroptera</v>
      </c>
      <c r="Y166" t="str">
        <f t="shared" si="68"/>
        <v>Vespertilionidae</v>
      </c>
      <c r="Z166" t="str">
        <f t="shared" si="69"/>
        <v xml:space="preserve"> Myotis.</v>
      </c>
      <c r="AA166">
        <f t="shared" si="70"/>
        <v>0</v>
      </c>
      <c r="AB166">
        <f t="shared" si="71"/>
        <v>0</v>
      </c>
      <c r="AC166">
        <f t="shared" si="72"/>
        <v>0</v>
      </c>
      <c r="AD166">
        <f t="shared" si="73"/>
        <v>0</v>
      </c>
      <c r="AE166">
        <f t="shared" si="74"/>
        <v>0</v>
      </c>
      <c r="AF166">
        <f t="shared" si="75"/>
        <v>0</v>
      </c>
    </row>
    <row r="167" spans="1:32" x14ac:dyDescent="0.25">
      <c r="A167" t="s">
        <v>284</v>
      </c>
      <c r="B167" t="s">
        <v>285</v>
      </c>
      <c r="C167">
        <v>215</v>
      </c>
      <c r="D167" t="s">
        <v>12</v>
      </c>
      <c r="E167">
        <v>82</v>
      </c>
      <c r="F167">
        <v>200</v>
      </c>
      <c r="G167">
        <v>438</v>
      </c>
      <c r="H167" t="s">
        <v>13</v>
      </c>
      <c r="I167">
        <f t="shared" si="54"/>
        <v>1</v>
      </c>
      <c r="J167">
        <f t="shared" si="55"/>
        <v>0</v>
      </c>
      <c r="K167">
        <f t="shared" si="56"/>
        <v>119</v>
      </c>
      <c r="L167" t="str">
        <f t="shared" si="76"/>
        <v xml:space="preserve"> Myotis lucifugus (Little brown bat).</v>
      </c>
      <c r="M167" t="str">
        <f t="shared" si="77"/>
        <v xml:space="preserve"> NCBI_TaxID=59463 {ECO:0000313|Ensembl:ENSMLUP00000017333, ECO:0000313|Proteomes:UP000001074};</v>
      </c>
      <c r="N167" t="str">
        <f t="shared" si="57"/>
        <v>Eukaryota</v>
      </c>
      <c r="O167" t="str">
        <f t="shared" si="58"/>
        <v xml:space="preserve"> Metazoa</v>
      </c>
      <c r="P167" t="str">
        <f t="shared" si="59"/>
        <v xml:space="preserve"> Chordata</v>
      </c>
      <c r="Q167" t="str">
        <f t="shared" si="60"/>
        <v xml:space="preserve"> Craniata</v>
      </c>
      <c r="R167" t="str">
        <f t="shared" si="61"/>
        <v xml:space="preserve"> Vertebrata</v>
      </c>
      <c r="S167" t="str">
        <f t="shared" si="62"/>
        <v xml:space="preserve"> Euteleostomi</v>
      </c>
      <c r="T167" t="str">
        <f t="shared" si="63"/>
        <v>Mammalia</v>
      </c>
      <c r="U167" t="str">
        <f t="shared" si="64"/>
        <v xml:space="preserve"> Eutheria</v>
      </c>
      <c r="V167" t="str">
        <f t="shared" si="65"/>
        <v xml:space="preserve"> Laurasiatheria</v>
      </c>
      <c r="W167" t="str">
        <f t="shared" si="66"/>
        <v xml:space="preserve"> Chiroptera</v>
      </c>
      <c r="X167" t="str">
        <f t="shared" si="67"/>
        <v xml:space="preserve"> Microchiroptera</v>
      </c>
      <c r="Y167" t="str">
        <f t="shared" si="68"/>
        <v>Vespertilionidae</v>
      </c>
      <c r="Z167" t="str">
        <f t="shared" si="69"/>
        <v xml:space="preserve"> Myotis.</v>
      </c>
      <c r="AA167">
        <f t="shared" si="70"/>
        <v>0</v>
      </c>
      <c r="AB167">
        <f t="shared" si="71"/>
        <v>0</v>
      </c>
      <c r="AC167">
        <f t="shared" si="72"/>
        <v>0</v>
      </c>
      <c r="AD167">
        <f t="shared" si="73"/>
        <v>0</v>
      </c>
      <c r="AE167">
        <f t="shared" si="74"/>
        <v>0</v>
      </c>
      <c r="AF167">
        <f t="shared" si="75"/>
        <v>0</v>
      </c>
    </row>
    <row r="168" spans="1:32" x14ac:dyDescent="0.25">
      <c r="A168" t="s">
        <v>286</v>
      </c>
      <c r="B168" t="s">
        <v>287</v>
      </c>
      <c r="C168">
        <v>84</v>
      </c>
      <c r="D168" t="s">
        <v>12</v>
      </c>
      <c r="E168">
        <v>40</v>
      </c>
      <c r="F168">
        <v>84</v>
      </c>
      <c r="G168">
        <v>438</v>
      </c>
      <c r="H168" t="s">
        <v>13</v>
      </c>
      <c r="I168">
        <f t="shared" si="54"/>
        <v>1</v>
      </c>
      <c r="J168">
        <f t="shared" si="55"/>
        <v>0</v>
      </c>
      <c r="K168">
        <f t="shared" si="56"/>
        <v>45</v>
      </c>
      <c r="L168" t="str">
        <f t="shared" si="76"/>
        <v xml:space="preserve"> Myotis lucifugus (Little brown bat).</v>
      </c>
      <c r="M168" t="str">
        <f t="shared" si="77"/>
        <v xml:space="preserve"> NCBI_TaxID=59463 {ECO:0000313|Ensembl:ENSMLUP00000019457, ECO:0000313|Proteomes:UP000001074};</v>
      </c>
      <c r="N168" t="str">
        <f t="shared" si="57"/>
        <v>Eukaryota</v>
      </c>
      <c r="O168" t="str">
        <f t="shared" si="58"/>
        <v xml:space="preserve"> Metazoa</v>
      </c>
      <c r="P168" t="str">
        <f t="shared" si="59"/>
        <v xml:space="preserve"> Chordata</v>
      </c>
      <c r="Q168" t="str">
        <f t="shared" si="60"/>
        <v xml:space="preserve"> Craniata</v>
      </c>
      <c r="R168" t="str">
        <f t="shared" si="61"/>
        <v xml:space="preserve"> Vertebrata</v>
      </c>
      <c r="S168" t="str">
        <f t="shared" si="62"/>
        <v xml:space="preserve"> Euteleostomi</v>
      </c>
      <c r="T168" t="str">
        <f t="shared" si="63"/>
        <v>Mammalia</v>
      </c>
      <c r="U168" t="str">
        <f t="shared" si="64"/>
        <v xml:space="preserve"> Eutheria</v>
      </c>
      <c r="V168" t="str">
        <f t="shared" si="65"/>
        <v xml:space="preserve"> Laurasiatheria</v>
      </c>
      <c r="W168" t="str">
        <f t="shared" si="66"/>
        <v xml:space="preserve"> Chiroptera</v>
      </c>
      <c r="X168" t="str">
        <f t="shared" si="67"/>
        <v xml:space="preserve"> Microchiroptera</v>
      </c>
      <c r="Y168" t="str">
        <f t="shared" si="68"/>
        <v>Vespertilionidae</v>
      </c>
      <c r="Z168" t="str">
        <f t="shared" si="69"/>
        <v xml:space="preserve"> Myotis.</v>
      </c>
      <c r="AA168">
        <f t="shared" si="70"/>
        <v>0</v>
      </c>
      <c r="AB168">
        <f t="shared" si="71"/>
        <v>0</v>
      </c>
      <c r="AC168">
        <f t="shared" si="72"/>
        <v>0</v>
      </c>
      <c r="AD168">
        <f t="shared" si="73"/>
        <v>0</v>
      </c>
      <c r="AE168">
        <f t="shared" si="74"/>
        <v>0</v>
      </c>
      <c r="AF168">
        <f t="shared" si="75"/>
        <v>0</v>
      </c>
    </row>
    <row r="169" spans="1:32" x14ac:dyDescent="0.25">
      <c r="A169" t="s">
        <v>288</v>
      </c>
      <c r="B169" t="s">
        <v>289</v>
      </c>
      <c r="C169">
        <v>160</v>
      </c>
      <c r="D169" t="s">
        <v>12</v>
      </c>
      <c r="E169">
        <v>41</v>
      </c>
      <c r="F169">
        <v>158</v>
      </c>
      <c r="G169">
        <v>438</v>
      </c>
      <c r="H169" t="s">
        <v>13</v>
      </c>
      <c r="I169">
        <f t="shared" si="54"/>
        <v>1</v>
      </c>
      <c r="J169">
        <f t="shared" si="55"/>
        <v>0</v>
      </c>
      <c r="K169">
        <f t="shared" si="56"/>
        <v>118</v>
      </c>
      <c r="L169" t="str">
        <f t="shared" si="76"/>
        <v xml:space="preserve"> Myotis lucifugus (Little brown bat).</v>
      </c>
      <c r="M169" t="str">
        <f t="shared" si="77"/>
        <v xml:space="preserve"> NCBI_TaxID=59463 {ECO:0000313|Ensembl:ENSMLUP00000020014, ECO:0000313|Proteomes:UP000001074};</v>
      </c>
      <c r="N169" t="str">
        <f t="shared" si="57"/>
        <v>Eukaryota</v>
      </c>
      <c r="O169" t="str">
        <f t="shared" si="58"/>
        <v xml:space="preserve"> Metazoa</v>
      </c>
      <c r="P169" t="str">
        <f t="shared" si="59"/>
        <v xml:space="preserve"> Chordata</v>
      </c>
      <c r="Q169" t="str">
        <f t="shared" si="60"/>
        <v xml:space="preserve"> Craniata</v>
      </c>
      <c r="R169" t="str">
        <f t="shared" si="61"/>
        <v xml:space="preserve"> Vertebrata</v>
      </c>
      <c r="S169" t="str">
        <f t="shared" si="62"/>
        <v xml:space="preserve"> Euteleostomi</v>
      </c>
      <c r="T169" t="str">
        <f t="shared" si="63"/>
        <v>Mammalia</v>
      </c>
      <c r="U169" t="str">
        <f t="shared" si="64"/>
        <v xml:space="preserve"> Eutheria</v>
      </c>
      <c r="V169" t="str">
        <f t="shared" si="65"/>
        <v xml:space="preserve"> Laurasiatheria</v>
      </c>
      <c r="W169" t="str">
        <f t="shared" si="66"/>
        <v xml:space="preserve"> Chiroptera</v>
      </c>
      <c r="X169" t="str">
        <f t="shared" si="67"/>
        <v xml:space="preserve"> Microchiroptera</v>
      </c>
      <c r="Y169" t="str">
        <f t="shared" si="68"/>
        <v>Vespertilionidae</v>
      </c>
      <c r="Z169" t="str">
        <f t="shared" si="69"/>
        <v xml:space="preserve"> Myotis.</v>
      </c>
      <c r="AA169">
        <f t="shared" si="70"/>
        <v>0</v>
      </c>
      <c r="AB169">
        <f t="shared" si="71"/>
        <v>0</v>
      </c>
      <c r="AC169">
        <f t="shared" si="72"/>
        <v>0</v>
      </c>
      <c r="AD169">
        <f t="shared" si="73"/>
        <v>0</v>
      </c>
      <c r="AE169">
        <f t="shared" si="74"/>
        <v>0</v>
      </c>
      <c r="AF169">
        <f t="shared" si="75"/>
        <v>0</v>
      </c>
    </row>
    <row r="170" spans="1:32" x14ac:dyDescent="0.25">
      <c r="A170" t="s">
        <v>290</v>
      </c>
      <c r="B170" t="s">
        <v>291</v>
      </c>
      <c r="C170">
        <v>165</v>
      </c>
      <c r="D170" t="s">
        <v>12</v>
      </c>
      <c r="E170">
        <v>45</v>
      </c>
      <c r="F170">
        <v>162</v>
      </c>
      <c r="G170">
        <v>438</v>
      </c>
      <c r="H170" t="s">
        <v>13</v>
      </c>
      <c r="I170">
        <f t="shared" si="54"/>
        <v>1</v>
      </c>
      <c r="J170">
        <f t="shared" si="55"/>
        <v>0</v>
      </c>
      <c r="K170">
        <f t="shared" si="56"/>
        <v>118</v>
      </c>
      <c r="L170" t="str">
        <f t="shared" si="76"/>
        <v xml:space="preserve"> Myotis lucifugus (Little brown bat).</v>
      </c>
      <c r="M170" t="str">
        <f t="shared" si="77"/>
        <v xml:space="preserve"> NCBI_TaxID=59463 {ECO:0000313|Ensembl:ENSMLUP00000021439, ECO:0000313|Proteomes:UP000001074};</v>
      </c>
      <c r="N170" t="str">
        <f t="shared" si="57"/>
        <v>Eukaryota</v>
      </c>
      <c r="O170" t="str">
        <f t="shared" si="58"/>
        <v xml:space="preserve"> Metazoa</v>
      </c>
      <c r="P170" t="str">
        <f t="shared" si="59"/>
        <v xml:space="preserve"> Chordata</v>
      </c>
      <c r="Q170" t="str">
        <f t="shared" si="60"/>
        <v xml:space="preserve"> Craniata</v>
      </c>
      <c r="R170" t="str">
        <f t="shared" si="61"/>
        <v xml:space="preserve"> Vertebrata</v>
      </c>
      <c r="S170" t="str">
        <f t="shared" si="62"/>
        <v xml:space="preserve"> Euteleostomi</v>
      </c>
      <c r="T170" t="str">
        <f t="shared" si="63"/>
        <v>Mammalia</v>
      </c>
      <c r="U170" t="str">
        <f t="shared" si="64"/>
        <v xml:space="preserve"> Eutheria</v>
      </c>
      <c r="V170" t="str">
        <f t="shared" si="65"/>
        <v xml:space="preserve"> Laurasiatheria</v>
      </c>
      <c r="W170" t="str">
        <f t="shared" si="66"/>
        <v xml:space="preserve"> Chiroptera</v>
      </c>
      <c r="X170" t="str">
        <f t="shared" si="67"/>
        <v xml:space="preserve"> Microchiroptera</v>
      </c>
      <c r="Y170" t="str">
        <f t="shared" si="68"/>
        <v>Vespertilionidae</v>
      </c>
      <c r="Z170" t="str">
        <f t="shared" si="69"/>
        <v xml:space="preserve"> Myotis.</v>
      </c>
      <c r="AA170">
        <f t="shared" si="70"/>
        <v>0</v>
      </c>
      <c r="AB170">
        <f t="shared" si="71"/>
        <v>0</v>
      </c>
      <c r="AC170">
        <f t="shared" si="72"/>
        <v>0</v>
      </c>
      <c r="AD170">
        <f t="shared" si="73"/>
        <v>0</v>
      </c>
      <c r="AE170">
        <f t="shared" si="74"/>
        <v>0</v>
      </c>
      <c r="AF170">
        <f t="shared" si="75"/>
        <v>0</v>
      </c>
    </row>
    <row r="171" spans="1:32" x14ac:dyDescent="0.25">
      <c r="A171" t="s">
        <v>292</v>
      </c>
      <c r="B171" t="s">
        <v>293</v>
      </c>
      <c r="C171">
        <v>271</v>
      </c>
      <c r="D171" t="s">
        <v>12</v>
      </c>
      <c r="E171">
        <v>155</v>
      </c>
      <c r="F171">
        <v>266</v>
      </c>
      <c r="G171">
        <v>438</v>
      </c>
      <c r="H171" t="s">
        <v>13</v>
      </c>
      <c r="I171">
        <f t="shared" si="54"/>
        <v>1</v>
      </c>
      <c r="J171">
        <f t="shared" si="55"/>
        <v>1</v>
      </c>
      <c r="K171">
        <f t="shared" si="56"/>
        <v>112</v>
      </c>
      <c r="L171" t="str">
        <f t="shared" si="76"/>
        <v xml:space="preserve"> Nomascus leucogenys (Northern white-cheeked gibbon) (Hylobates leucogenys).</v>
      </c>
      <c r="M171" t="str">
        <f t="shared" si="77"/>
        <v xml:space="preserve"> NCBI_TaxID=61853 {ECO:0000313|Ensembl:ENSNLEP00000002245};</v>
      </c>
      <c r="N171" t="str">
        <f t="shared" si="57"/>
        <v>Eukaryota</v>
      </c>
      <c r="O171" t="str">
        <f t="shared" si="58"/>
        <v xml:space="preserve"> Metazoa</v>
      </c>
      <c r="P171" t="str">
        <f t="shared" si="59"/>
        <v xml:space="preserve"> Chordata</v>
      </c>
      <c r="Q171" t="str">
        <f t="shared" si="60"/>
        <v xml:space="preserve"> Craniata</v>
      </c>
      <c r="R171" t="str">
        <f t="shared" si="61"/>
        <v xml:space="preserve"> Vertebrata</v>
      </c>
      <c r="S171" t="str">
        <f t="shared" si="62"/>
        <v xml:space="preserve"> Euteleostomi</v>
      </c>
      <c r="T171" t="str">
        <f t="shared" si="63"/>
        <v>Mammalia</v>
      </c>
      <c r="U171" t="str">
        <f t="shared" si="64"/>
        <v xml:space="preserve"> Eutheria</v>
      </c>
      <c r="V171" t="str">
        <f t="shared" si="65"/>
        <v xml:space="preserve"> Euarchontoglires</v>
      </c>
      <c r="W171" t="str">
        <f t="shared" si="66"/>
        <v xml:space="preserve"> Primates</v>
      </c>
      <c r="X171" t="str">
        <f t="shared" si="67"/>
        <v xml:space="preserve"> Haplorrhini</v>
      </c>
      <c r="Y171" t="str">
        <f t="shared" si="68"/>
        <v>Catarrhini</v>
      </c>
      <c r="Z171" t="str">
        <f t="shared" si="69"/>
        <v xml:space="preserve"> Hylobatidae</v>
      </c>
      <c r="AA171" t="str">
        <f t="shared" si="70"/>
        <v xml:space="preserve"> Nomascus.</v>
      </c>
      <c r="AB171">
        <f t="shared" si="71"/>
        <v>0</v>
      </c>
      <c r="AC171">
        <f t="shared" si="72"/>
        <v>0</v>
      </c>
      <c r="AD171">
        <f t="shared" si="73"/>
        <v>0</v>
      </c>
      <c r="AE171">
        <f t="shared" si="74"/>
        <v>0</v>
      </c>
      <c r="AF171">
        <f t="shared" si="75"/>
        <v>0</v>
      </c>
    </row>
    <row r="172" spans="1:32" x14ac:dyDescent="0.25">
      <c r="A172" t="s">
        <v>292</v>
      </c>
      <c r="B172" t="s">
        <v>293</v>
      </c>
      <c r="C172">
        <v>271</v>
      </c>
      <c r="D172" t="s">
        <v>26</v>
      </c>
      <c r="E172">
        <v>1</v>
      </c>
      <c r="F172">
        <v>109</v>
      </c>
      <c r="G172">
        <v>101</v>
      </c>
      <c r="H172" t="s">
        <v>27</v>
      </c>
      <c r="I172">
        <f t="shared" si="54"/>
        <v>1</v>
      </c>
      <c r="J172">
        <f t="shared" si="55"/>
        <v>1</v>
      </c>
      <c r="K172">
        <f t="shared" si="56"/>
        <v>112</v>
      </c>
      <c r="L172" t="str">
        <f t="shared" si="76"/>
        <v xml:space="preserve"> Nomascus leucogenys (Northern white-cheeked gibbon) (Hylobates leucogenys).</v>
      </c>
      <c r="M172" t="str">
        <f t="shared" si="77"/>
        <v xml:space="preserve"> NCBI_TaxID=61853 {ECO:0000313|Ensembl:ENSNLEP00000002245};</v>
      </c>
      <c r="N172" t="str">
        <f t="shared" si="57"/>
        <v>Eukaryota</v>
      </c>
      <c r="O172" t="str">
        <f t="shared" si="58"/>
        <v xml:space="preserve"> Metazoa</v>
      </c>
      <c r="P172" t="str">
        <f t="shared" si="59"/>
        <v xml:space="preserve"> Chordata</v>
      </c>
      <c r="Q172" t="str">
        <f t="shared" si="60"/>
        <v xml:space="preserve"> Craniata</v>
      </c>
      <c r="R172" t="str">
        <f t="shared" si="61"/>
        <v xml:space="preserve"> Vertebrata</v>
      </c>
      <c r="S172" t="str">
        <f t="shared" si="62"/>
        <v xml:space="preserve"> Euteleostomi</v>
      </c>
      <c r="T172" t="str">
        <f t="shared" si="63"/>
        <v>Mammalia</v>
      </c>
      <c r="U172" t="str">
        <f t="shared" si="64"/>
        <v xml:space="preserve"> Eutheria</v>
      </c>
      <c r="V172" t="str">
        <f t="shared" si="65"/>
        <v xml:space="preserve"> Euarchontoglires</v>
      </c>
      <c r="W172" t="str">
        <f t="shared" si="66"/>
        <v xml:space="preserve"> Primates</v>
      </c>
      <c r="X172" t="str">
        <f t="shared" si="67"/>
        <v xml:space="preserve"> Haplorrhini</v>
      </c>
      <c r="Y172" t="str">
        <f t="shared" si="68"/>
        <v>Catarrhini</v>
      </c>
      <c r="Z172" t="str">
        <f t="shared" si="69"/>
        <v xml:space="preserve"> Hylobatidae</v>
      </c>
      <c r="AA172" t="str">
        <f t="shared" si="70"/>
        <v xml:space="preserve"> Nomascus.</v>
      </c>
      <c r="AB172">
        <f t="shared" si="71"/>
        <v>0</v>
      </c>
      <c r="AC172">
        <f t="shared" si="72"/>
        <v>0</v>
      </c>
      <c r="AD172">
        <f t="shared" si="73"/>
        <v>0</v>
      </c>
      <c r="AE172">
        <f t="shared" si="74"/>
        <v>0</v>
      </c>
      <c r="AF172">
        <f t="shared" si="75"/>
        <v>0</v>
      </c>
    </row>
    <row r="173" spans="1:32" x14ac:dyDescent="0.25">
      <c r="A173" t="s">
        <v>294</v>
      </c>
      <c r="B173" t="s">
        <v>295</v>
      </c>
      <c r="C173">
        <v>294</v>
      </c>
      <c r="D173" t="s">
        <v>12</v>
      </c>
      <c r="E173">
        <v>172</v>
      </c>
      <c r="F173">
        <v>289</v>
      </c>
      <c r="G173">
        <v>438</v>
      </c>
      <c r="H173" t="s">
        <v>13</v>
      </c>
      <c r="I173">
        <f t="shared" si="54"/>
        <v>1</v>
      </c>
      <c r="J173">
        <f t="shared" si="55"/>
        <v>1</v>
      </c>
      <c r="K173">
        <f t="shared" si="56"/>
        <v>118</v>
      </c>
      <c r="L173" t="str">
        <f t="shared" si="76"/>
        <v xml:space="preserve"> Nomascus leucogenys (Northern white-cheeked gibbon) (Hylobates leucogenys).</v>
      </c>
      <c r="M173" t="str">
        <f t="shared" si="77"/>
        <v xml:space="preserve"> NCBI_TaxID=61853 {ECO:0000313|Ensembl:ENSNLEP00000002277};</v>
      </c>
      <c r="N173" t="str">
        <f t="shared" si="57"/>
        <v>Eukaryota</v>
      </c>
      <c r="O173" t="str">
        <f t="shared" si="58"/>
        <v xml:space="preserve"> Metazoa</v>
      </c>
      <c r="P173" t="str">
        <f t="shared" si="59"/>
        <v xml:space="preserve"> Chordata</v>
      </c>
      <c r="Q173" t="str">
        <f t="shared" si="60"/>
        <v xml:space="preserve"> Craniata</v>
      </c>
      <c r="R173" t="str">
        <f t="shared" si="61"/>
        <v xml:space="preserve"> Vertebrata</v>
      </c>
      <c r="S173" t="str">
        <f t="shared" si="62"/>
        <v xml:space="preserve"> Euteleostomi</v>
      </c>
      <c r="T173" t="str">
        <f t="shared" si="63"/>
        <v>Mammalia</v>
      </c>
      <c r="U173" t="str">
        <f t="shared" si="64"/>
        <v xml:space="preserve"> Eutheria</v>
      </c>
      <c r="V173" t="str">
        <f t="shared" si="65"/>
        <v xml:space="preserve"> Euarchontoglires</v>
      </c>
      <c r="W173" t="str">
        <f t="shared" si="66"/>
        <v xml:space="preserve"> Primates</v>
      </c>
      <c r="X173" t="str">
        <f t="shared" si="67"/>
        <v xml:space="preserve"> Haplorrhini</v>
      </c>
      <c r="Y173" t="str">
        <f t="shared" si="68"/>
        <v>Catarrhini</v>
      </c>
      <c r="Z173" t="str">
        <f t="shared" si="69"/>
        <v xml:space="preserve"> Hylobatidae</v>
      </c>
      <c r="AA173" t="str">
        <f t="shared" si="70"/>
        <v xml:space="preserve"> Nomascus.</v>
      </c>
      <c r="AB173">
        <f t="shared" si="71"/>
        <v>0</v>
      </c>
      <c r="AC173">
        <f t="shared" si="72"/>
        <v>0</v>
      </c>
      <c r="AD173">
        <f t="shared" si="73"/>
        <v>0</v>
      </c>
      <c r="AE173">
        <f t="shared" si="74"/>
        <v>0</v>
      </c>
      <c r="AF173">
        <f t="shared" si="75"/>
        <v>0</v>
      </c>
    </row>
    <row r="174" spans="1:32" x14ac:dyDescent="0.25">
      <c r="A174" t="s">
        <v>294</v>
      </c>
      <c r="B174" t="s">
        <v>295</v>
      </c>
      <c r="C174">
        <v>294</v>
      </c>
      <c r="D174" t="s">
        <v>26</v>
      </c>
      <c r="E174">
        <v>26</v>
      </c>
      <c r="F174">
        <v>128</v>
      </c>
      <c r="G174">
        <v>101</v>
      </c>
      <c r="H174" t="s">
        <v>27</v>
      </c>
      <c r="I174">
        <f t="shared" si="54"/>
        <v>1</v>
      </c>
      <c r="J174">
        <f t="shared" si="55"/>
        <v>1</v>
      </c>
      <c r="K174">
        <f t="shared" si="56"/>
        <v>118</v>
      </c>
      <c r="L174" t="str">
        <f t="shared" si="76"/>
        <v xml:space="preserve"> Nomascus leucogenys (Northern white-cheeked gibbon) (Hylobates leucogenys).</v>
      </c>
      <c r="M174" t="str">
        <f t="shared" si="77"/>
        <v xml:space="preserve"> NCBI_TaxID=61853 {ECO:0000313|Ensembl:ENSNLEP00000002277};</v>
      </c>
      <c r="N174" t="str">
        <f t="shared" si="57"/>
        <v>Eukaryota</v>
      </c>
      <c r="O174" t="str">
        <f t="shared" si="58"/>
        <v xml:space="preserve"> Metazoa</v>
      </c>
      <c r="P174" t="str">
        <f t="shared" si="59"/>
        <v xml:space="preserve"> Chordata</v>
      </c>
      <c r="Q174" t="str">
        <f t="shared" si="60"/>
        <v xml:space="preserve"> Craniata</v>
      </c>
      <c r="R174" t="str">
        <f t="shared" si="61"/>
        <v xml:space="preserve"> Vertebrata</v>
      </c>
      <c r="S174" t="str">
        <f t="shared" si="62"/>
        <v xml:space="preserve"> Euteleostomi</v>
      </c>
      <c r="T174" t="str">
        <f t="shared" si="63"/>
        <v>Mammalia</v>
      </c>
      <c r="U174" t="str">
        <f t="shared" si="64"/>
        <v xml:space="preserve"> Eutheria</v>
      </c>
      <c r="V174" t="str">
        <f t="shared" si="65"/>
        <v xml:space="preserve"> Euarchontoglires</v>
      </c>
      <c r="W174" t="str">
        <f t="shared" si="66"/>
        <v xml:space="preserve"> Primates</v>
      </c>
      <c r="X174" t="str">
        <f t="shared" si="67"/>
        <v xml:space="preserve"> Haplorrhini</v>
      </c>
      <c r="Y174" t="str">
        <f t="shared" si="68"/>
        <v>Catarrhini</v>
      </c>
      <c r="Z174" t="str">
        <f t="shared" si="69"/>
        <v xml:space="preserve"> Hylobatidae</v>
      </c>
      <c r="AA174" t="str">
        <f t="shared" si="70"/>
        <v xml:space="preserve"> Nomascus.</v>
      </c>
      <c r="AB174">
        <f t="shared" si="71"/>
        <v>0</v>
      </c>
      <c r="AC174">
        <f t="shared" si="72"/>
        <v>0</v>
      </c>
      <c r="AD174">
        <f t="shared" si="73"/>
        <v>0</v>
      </c>
      <c r="AE174">
        <f t="shared" si="74"/>
        <v>0</v>
      </c>
      <c r="AF174">
        <f t="shared" si="75"/>
        <v>0</v>
      </c>
    </row>
    <row r="175" spans="1:32" x14ac:dyDescent="0.25">
      <c r="A175" t="s">
        <v>296</v>
      </c>
      <c r="B175" t="s">
        <v>297</v>
      </c>
      <c r="C175">
        <v>218</v>
      </c>
      <c r="D175" t="s">
        <v>12</v>
      </c>
      <c r="E175">
        <v>83</v>
      </c>
      <c r="F175">
        <v>203</v>
      </c>
      <c r="G175">
        <v>438</v>
      </c>
      <c r="H175" t="s">
        <v>13</v>
      </c>
      <c r="I175">
        <f t="shared" si="54"/>
        <v>1</v>
      </c>
      <c r="J175">
        <f t="shared" si="55"/>
        <v>0</v>
      </c>
      <c r="K175">
        <f t="shared" si="56"/>
        <v>121</v>
      </c>
      <c r="L175" t="str">
        <f t="shared" si="76"/>
        <v xml:space="preserve"> Nomascus leucogenys (Northern white-cheeked gibbon) (Hylobates leucogenys).</v>
      </c>
      <c r="M175" t="str">
        <f t="shared" si="77"/>
        <v xml:space="preserve"> NCBI_TaxID=61853 {ECO:0000313|Ensembl:ENSNLEP00000002345};</v>
      </c>
      <c r="N175" t="str">
        <f t="shared" si="57"/>
        <v>Eukaryota</v>
      </c>
      <c r="O175" t="str">
        <f t="shared" si="58"/>
        <v xml:space="preserve"> Metazoa</v>
      </c>
      <c r="P175" t="str">
        <f t="shared" si="59"/>
        <v xml:space="preserve"> Chordata</v>
      </c>
      <c r="Q175" t="str">
        <f t="shared" si="60"/>
        <v xml:space="preserve"> Craniata</v>
      </c>
      <c r="R175" t="str">
        <f t="shared" si="61"/>
        <v xml:space="preserve"> Vertebrata</v>
      </c>
      <c r="S175" t="str">
        <f t="shared" si="62"/>
        <v xml:space="preserve"> Euteleostomi</v>
      </c>
      <c r="T175" t="str">
        <f t="shared" si="63"/>
        <v>Mammalia</v>
      </c>
      <c r="U175" t="str">
        <f t="shared" si="64"/>
        <v xml:space="preserve"> Eutheria</v>
      </c>
      <c r="V175" t="str">
        <f t="shared" si="65"/>
        <v xml:space="preserve"> Euarchontoglires</v>
      </c>
      <c r="W175" t="str">
        <f t="shared" si="66"/>
        <v xml:space="preserve"> Primates</v>
      </c>
      <c r="X175" t="str">
        <f t="shared" si="67"/>
        <v xml:space="preserve"> Haplorrhini</v>
      </c>
      <c r="Y175" t="str">
        <f t="shared" si="68"/>
        <v>Catarrhini</v>
      </c>
      <c r="Z175" t="str">
        <f t="shared" si="69"/>
        <v xml:space="preserve"> Hylobatidae</v>
      </c>
      <c r="AA175" t="str">
        <f t="shared" si="70"/>
        <v xml:space="preserve"> Nomascus.</v>
      </c>
      <c r="AB175">
        <f t="shared" si="71"/>
        <v>0</v>
      </c>
      <c r="AC175">
        <f t="shared" si="72"/>
        <v>0</v>
      </c>
      <c r="AD175">
        <f t="shared" si="73"/>
        <v>0</v>
      </c>
      <c r="AE175">
        <f t="shared" si="74"/>
        <v>0</v>
      </c>
      <c r="AF175">
        <f t="shared" si="75"/>
        <v>0</v>
      </c>
    </row>
    <row r="176" spans="1:32" x14ac:dyDescent="0.25">
      <c r="A176" t="s">
        <v>298</v>
      </c>
      <c r="B176" t="s">
        <v>299</v>
      </c>
      <c r="C176">
        <v>169</v>
      </c>
      <c r="D176" t="s">
        <v>12</v>
      </c>
      <c r="E176">
        <v>47</v>
      </c>
      <c r="F176">
        <v>165</v>
      </c>
      <c r="G176">
        <v>438</v>
      </c>
      <c r="H176" t="s">
        <v>13</v>
      </c>
      <c r="I176">
        <f t="shared" si="54"/>
        <v>1</v>
      </c>
      <c r="J176">
        <f t="shared" si="55"/>
        <v>0</v>
      </c>
      <c r="K176">
        <f t="shared" si="56"/>
        <v>119</v>
      </c>
      <c r="L176" t="str">
        <f t="shared" si="76"/>
        <v xml:space="preserve"> Nomascus leucogenys (Northern white-cheeked gibbon) (Hylobates leucogenys).</v>
      </c>
      <c r="M176" t="str">
        <f t="shared" si="77"/>
        <v xml:space="preserve"> NCBI_TaxID=61853 {ECO:0000313|Ensembl:ENSNLEP00000002347};</v>
      </c>
      <c r="N176" t="str">
        <f t="shared" si="57"/>
        <v>Eukaryota</v>
      </c>
      <c r="O176" t="str">
        <f t="shared" si="58"/>
        <v xml:space="preserve"> Metazoa</v>
      </c>
      <c r="P176" t="str">
        <f t="shared" si="59"/>
        <v xml:space="preserve"> Chordata</v>
      </c>
      <c r="Q176" t="str">
        <f t="shared" si="60"/>
        <v xml:space="preserve"> Craniata</v>
      </c>
      <c r="R176" t="str">
        <f t="shared" si="61"/>
        <v xml:space="preserve"> Vertebrata</v>
      </c>
      <c r="S176" t="str">
        <f t="shared" si="62"/>
        <v xml:space="preserve"> Euteleostomi</v>
      </c>
      <c r="T176" t="str">
        <f t="shared" si="63"/>
        <v>Mammalia</v>
      </c>
      <c r="U176" t="str">
        <f t="shared" si="64"/>
        <v xml:space="preserve"> Eutheria</v>
      </c>
      <c r="V176" t="str">
        <f t="shared" si="65"/>
        <v xml:space="preserve"> Euarchontoglires</v>
      </c>
      <c r="W176" t="str">
        <f t="shared" si="66"/>
        <v xml:space="preserve"> Primates</v>
      </c>
      <c r="X176" t="str">
        <f t="shared" si="67"/>
        <v xml:space="preserve"> Haplorrhini</v>
      </c>
      <c r="Y176" t="str">
        <f t="shared" si="68"/>
        <v>Catarrhini</v>
      </c>
      <c r="Z176" t="str">
        <f t="shared" si="69"/>
        <v xml:space="preserve"> Hylobatidae</v>
      </c>
      <c r="AA176" t="str">
        <f t="shared" si="70"/>
        <v xml:space="preserve"> Nomascus.</v>
      </c>
      <c r="AB176">
        <f t="shared" si="71"/>
        <v>0</v>
      </c>
      <c r="AC176">
        <f t="shared" si="72"/>
        <v>0</v>
      </c>
      <c r="AD176">
        <f t="shared" si="73"/>
        <v>0</v>
      </c>
      <c r="AE176">
        <f t="shared" si="74"/>
        <v>0</v>
      </c>
      <c r="AF176">
        <f t="shared" si="75"/>
        <v>0</v>
      </c>
    </row>
    <row r="177" spans="1:32" x14ac:dyDescent="0.25">
      <c r="A177" t="s">
        <v>300</v>
      </c>
      <c r="B177" t="s">
        <v>301</v>
      </c>
      <c r="C177">
        <v>155</v>
      </c>
      <c r="D177" t="s">
        <v>12</v>
      </c>
      <c r="E177">
        <v>39</v>
      </c>
      <c r="F177">
        <v>151</v>
      </c>
      <c r="G177">
        <v>438</v>
      </c>
      <c r="H177" t="s">
        <v>13</v>
      </c>
      <c r="I177">
        <f t="shared" si="54"/>
        <v>1</v>
      </c>
      <c r="J177">
        <f t="shared" si="55"/>
        <v>0</v>
      </c>
      <c r="K177">
        <f t="shared" si="56"/>
        <v>113</v>
      </c>
      <c r="L177" t="str">
        <f t="shared" si="76"/>
        <v xml:space="preserve"> Nomascus leucogenys (Northern white-cheeked gibbon) (Hylobates leucogenys).</v>
      </c>
      <c r="M177" t="str">
        <f t="shared" si="77"/>
        <v xml:space="preserve"> NCBI_TaxID=61853 {ECO:0000313|Ensembl:ENSNLEP00000002393};</v>
      </c>
      <c r="N177" t="str">
        <f t="shared" si="57"/>
        <v>Eukaryota</v>
      </c>
      <c r="O177" t="str">
        <f t="shared" si="58"/>
        <v xml:space="preserve"> Metazoa</v>
      </c>
      <c r="P177" t="str">
        <f t="shared" si="59"/>
        <v xml:space="preserve"> Chordata</v>
      </c>
      <c r="Q177" t="str">
        <f t="shared" si="60"/>
        <v xml:space="preserve"> Craniata</v>
      </c>
      <c r="R177" t="str">
        <f t="shared" si="61"/>
        <v xml:space="preserve"> Vertebrata</v>
      </c>
      <c r="S177" t="str">
        <f t="shared" si="62"/>
        <v xml:space="preserve"> Euteleostomi</v>
      </c>
      <c r="T177" t="str">
        <f t="shared" si="63"/>
        <v>Mammalia</v>
      </c>
      <c r="U177" t="str">
        <f t="shared" si="64"/>
        <v xml:space="preserve"> Eutheria</v>
      </c>
      <c r="V177" t="str">
        <f t="shared" si="65"/>
        <v xml:space="preserve"> Euarchontoglires</v>
      </c>
      <c r="W177" t="str">
        <f t="shared" si="66"/>
        <v xml:space="preserve"> Primates</v>
      </c>
      <c r="X177" t="str">
        <f t="shared" si="67"/>
        <v xml:space="preserve"> Haplorrhini</v>
      </c>
      <c r="Y177" t="str">
        <f t="shared" si="68"/>
        <v>Catarrhini</v>
      </c>
      <c r="Z177" t="str">
        <f t="shared" si="69"/>
        <v xml:space="preserve"> Hylobatidae</v>
      </c>
      <c r="AA177" t="str">
        <f t="shared" si="70"/>
        <v xml:space="preserve"> Nomascus.</v>
      </c>
      <c r="AB177">
        <f t="shared" si="71"/>
        <v>0</v>
      </c>
      <c r="AC177">
        <f t="shared" si="72"/>
        <v>0</v>
      </c>
      <c r="AD177">
        <f t="shared" si="73"/>
        <v>0</v>
      </c>
      <c r="AE177">
        <f t="shared" si="74"/>
        <v>0</v>
      </c>
      <c r="AF177">
        <f t="shared" si="75"/>
        <v>0</v>
      </c>
    </row>
    <row r="178" spans="1:32" x14ac:dyDescent="0.25">
      <c r="A178" t="s">
        <v>302</v>
      </c>
      <c r="B178" t="s">
        <v>303</v>
      </c>
      <c r="C178">
        <v>109</v>
      </c>
      <c r="D178" t="s">
        <v>12</v>
      </c>
      <c r="E178">
        <v>32</v>
      </c>
      <c r="F178">
        <v>109</v>
      </c>
      <c r="G178">
        <v>438</v>
      </c>
      <c r="H178" t="s">
        <v>13</v>
      </c>
      <c r="I178">
        <f t="shared" si="54"/>
        <v>1</v>
      </c>
      <c r="J178">
        <f t="shared" si="55"/>
        <v>0</v>
      </c>
      <c r="K178">
        <f t="shared" si="56"/>
        <v>78</v>
      </c>
      <c r="L178" t="str">
        <f t="shared" si="76"/>
        <v xml:space="preserve"> Nomascus leucogenys (Northern white-cheeked gibbon) (Hylobates leucogenys).</v>
      </c>
      <c r="M178" t="str">
        <f t="shared" si="77"/>
        <v xml:space="preserve"> NCBI_TaxID=61853 {ECO:0000313|Ensembl:ENSNLEP00000002398};</v>
      </c>
      <c r="N178" t="str">
        <f t="shared" si="57"/>
        <v>Eukaryota</v>
      </c>
      <c r="O178" t="str">
        <f t="shared" si="58"/>
        <v xml:space="preserve"> Metazoa</v>
      </c>
      <c r="P178" t="str">
        <f t="shared" si="59"/>
        <v xml:space="preserve"> Chordata</v>
      </c>
      <c r="Q178" t="str">
        <f t="shared" si="60"/>
        <v xml:space="preserve"> Craniata</v>
      </c>
      <c r="R178" t="str">
        <f t="shared" si="61"/>
        <v xml:space="preserve"> Vertebrata</v>
      </c>
      <c r="S178" t="str">
        <f t="shared" si="62"/>
        <v xml:space="preserve"> Euteleostomi</v>
      </c>
      <c r="T178" t="str">
        <f t="shared" si="63"/>
        <v>Mammalia</v>
      </c>
      <c r="U178" t="str">
        <f t="shared" si="64"/>
        <v xml:space="preserve"> Eutheria</v>
      </c>
      <c r="V178" t="str">
        <f t="shared" si="65"/>
        <v xml:space="preserve"> Euarchontoglires</v>
      </c>
      <c r="W178" t="str">
        <f t="shared" si="66"/>
        <v xml:space="preserve"> Primates</v>
      </c>
      <c r="X178" t="str">
        <f t="shared" si="67"/>
        <v xml:space="preserve"> Haplorrhini</v>
      </c>
      <c r="Y178" t="str">
        <f t="shared" si="68"/>
        <v>Catarrhini</v>
      </c>
      <c r="Z178" t="str">
        <f t="shared" si="69"/>
        <v xml:space="preserve"> Hylobatidae</v>
      </c>
      <c r="AA178" t="str">
        <f t="shared" si="70"/>
        <v xml:space="preserve"> Nomascus.</v>
      </c>
      <c r="AB178">
        <f t="shared" si="71"/>
        <v>0</v>
      </c>
      <c r="AC178">
        <f t="shared" si="72"/>
        <v>0</v>
      </c>
      <c r="AD178">
        <f t="shared" si="73"/>
        <v>0</v>
      </c>
      <c r="AE178">
        <f t="shared" si="74"/>
        <v>0</v>
      </c>
      <c r="AF178">
        <f t="shared" si="75"/>
        <v>0</v>
      </c>
    </row>
    <row r="179" spans="1:32" x14ac:dyDescent="0.25">
      <c r="A179" t="s">
        <v>304</v>
      </c>
      <c r="B179" t="s">
        <v>305</v>
      </c>
      <c r="C179">
        <v>163</v>
      </c>
      <c r="D179" t="s">
        <v>12</v>
      </c>
      <c r="E179">
        <v>46</v>
      </c>
      <c r="F179">
        <v>159</v>
      </c>
      <c r="G179">
        <v>438</v>
      </c>
      <c r="H179" t="s">
        <v>13</v>
      </c>
      <c r="I179">
        <f t="shared" si="54"/>
        <v>1</v>
      </c>
      <c r="J179">
        <f t="shared" si="55"/>
        <v>0</v>
      </c>
      <c r="K179">
        <f t="shared" si="56"/>
        <v>114</v>
      </c>
      <c r="L179" t="str">
        <f t="shared" si="76"/>
        <v xml:space="preserve"> Nomascus leucogenys (Northern white-cheeked gibbon) (Hylobates leucogenys).</v>
      </c>
      <c r="M179" t="str">
        <f t="shared" si="77"/>
        <v xml:space="preserve"> NCBI_TaxID=61853 {ECO:0000313|Ensembl:ENSNLEP00000002424, ECO:0000313|Proteomes:UP000001073};</v>
      </c>
      <c r="N179" t="str">
        <f t="shared" si="57"/>
        <v>Eukaryota</v>
      </c>
      <c r="O179" t="str">
        <f t="shared" si="58"/>
        <v xml:space="preserve"> Metazoa</v>
      </c>
      <c r="P179" t="str">
        <f t="shared" si="59"/>
        <v xml:space="preserve"> Chordata</v>
      </c>
      <c r="Q179" t="str">
        <f t="shared" si="60"/>
        <v xml:space="preserve"> Craniata</v>
      </c>
      <c r="R179" t="str">
        <f t="shared" si="61"/>
        <v xml:space="preserve"> Vertebrata</v>
      </c>
      <c r="S179" t="str">
        <f t="shared" si="62"/>
        <v xml:space="preserve"> Euteleostomi</v>
      </c>
      <c r="T179" t="str">
        <f t="shared" si="63"/>
        <v>Mammalia</v>
      </c>
      <c r="U179" t="str">
        <f t="shared" si="64"/>
        <v xml:space="preserve"> Eutheria</v>
      </c>
      <c r="V179" t="str">
        <f t="shared" si="65"/>
        <v xml:space="preserve"> Euarchontoglires</v>
      </c>
      <c r="W179" t="str">
        <f t="shared" si="66"/>
        <v xml:space="preserve"> Primates</v>
      </c>
      <c r="X179" t="str">
        <f t="shared" si="67"/>
        <v xml:space="preserve"> Haplorrhini</v>
      </c>
      <c r="Y179" t="str">
        <f t="shared" si="68"/>
        <v>Catarrhini</v>
      </c>
      <c r="Z179" t="str">
        <f t="shared" si="69"/>
        <v xml:space="preserve"> Hylobatidae</v>
      </c>
      <c r="AA179" t="str">
        <f t="shared" si="70"/>
        <v xml:space="preserve"> Nomascus.</v>
      </c>
      <c r="AB179">
        <f t="shared" si="71"/>
        <v>0</v>
      </c>
      <c r="AC179">
        <f t="shared" si="72"/>
        <v>0</v>
      </c>
      <c r="AD179">
        <f t="shared" si="73"/>
        <v>0</v>
      </c>
      <c r="AE179">
        <f t="shared" si="74"/>
        <v>0</v>
      </c>
      <c r="AF179">
        <f t="shared" si="75"/>
        <v>0</v>
      </c>
    </row>
    <row r="180" spans="1:32" x14ac:dyDescent="0.25">
      <c r="A180" t="s">
        <v>306</v>
      </c>
      <c r="B180" t="s">
        <v>307</v>
      </c>
      <c r="C180">
        <v>193</v>
      </c>
      <c r="D180" t="s">
        <v>12</v>
      </c>
      <c r="E180">
        <v>72</v>
      </c>
      <c r="F180">
        <v>185</v>
      </c>
      <c r="G180">
        <v>438</v>
      </c>
      <c r="H180" t="s">
        <v>13</v>
      </c>
      <c r="I180">
        <f t="shared" si="54"/>
        <v>1</v>
      </c>
      <c r="J180">
        <f t="shared" si="55"/>
        <v>0</v>
      </c>
      <c r="K180">
        <f t="shared" si="56"/>
        <v>114</v>
      </c>
      <c r="L180" t="str">
        <f t="shared" ref="L180:L211" si="78">VLOOKUP(A180,пр,3,FALSE)</f>
        <v xml:space="preserve"> Nomascus leucogenys (Northern white-cheeked gibbon) (Hylobates leucogenys).</v>
      </c>
      <c r="M180" t="str">
        <f t="shared" ref="M180:M211" si="79">VLOOKUP(A180,пр,4,FALSE)</f>
        <v xml:space="preserve"> NCBI_TaxID=61853 {ECO:0000313|Ensembl:ENSNLEP00000008896, ECO:0000313|Proteomes:UP000001073};</v>
      </c>
      <c r="N180" t="str">
        <f t="shared" si="57"/>
        <v>Eukaryota</v>
      </c>
      <c r="O180" t="str">
        <f t="shared" si="58"/>
        <v xml:space="preserve"> Metazoa</v>
      </c>
      <c r="P180" t="str">
        <f t="shared" si="59"/>
        <v xml:space="preserve"> Chordata</v>
      </c>
      <c r="Q180" t="str">
        <f t="shared" si="60"/>
        <v xml:space="preserve"> Craniata</v>
      </c>
      <c r="R180" t="str">
        <f t="shared" si="61"/>
        <v xml:space="preserve"> Vertebrata</v>
      </c>
      <c r="S180" t="str">
        <f t="shared" si="62"/>
        <v xml:space="preserve"> Euteleostomi</v>
      </c>
      <c r="T180" t="str">
        <f t="shared" si="63"/>
        <v>Mammalia</v>
      </c>
      <c r="U180" t="str">
        <f t="shared" si="64"/>
        <v xml:space="preserve"> Eutheria</v>
      </c>
      <c r="V180" t="str">
        <f t="shared" si="65"/>
        <v xml:space="preserve"> Euarchontoglires</v>
      </c>
      <c r="W180" t="str">
        <f t="shared" si="66"/>
        <v xml:space="preserve"> Primates</v>
      </c>
      <c r="X180" t="str">
        <f t="shared" si="67"/>
        <v xml:space="preserve"> Haplorrhini</v>
      </c>
      <c r="Y180" t="str">
        <f t="shared" si="68"/>
        <v>Catarrhini</v>
      </c>
      <c r="Z180" t="str">
        <f t="shared" si="69"/>
        <v xml:space="preserve"> Hylobatidae</v>
      </c>
      <c r="AA180" t="str">
        <f t="shared" si="70"/>
        <v xml:space="preserve"> Nomascus.</v>
      </c>
      <c r="AB180">
        <f t="shared" si="71"/>
        <v>0</v>
      </c>
      <c r="AC180">
        <f t="shared" si="72"/>
        <v>0</v>
      </c>
      <c r="AD180">
        <f t="shared" si="73"/>
        <v>0</v>
      </c>
      <c r="AE180">
        <f t="shared" si="74"/>
        <v>0</v>
      </c>
      <c r="AF180">
        <f t="shared" si="75"/>
        <v>0</v>
      </c>
    </row>
    <row r="181" spans="1:32" x14ac:dyDescent="0.25">
      <c r="A181" t="s">
        <v>308</v>
      </c>
      <c r="B181" t="s">
        <v>309</v>
      </c>
      <c r="C181">
        <v>297</v>
      </c>
      <c r="D181" t="s">
        <v>12</v>
      </c>
      <c r="E181">
        <v>176</v>
      </c>
      <c r="F181">
        <v>290</v>
      </c>
      <c r="G181">
        <v>438</v>
      </c>
      <c r="H181" t="s">
        <v>13</v>
      </c>
      <c r="I181">
        <f t="shared" si="54"/>
        <v>1</v>
      </c>
      <c r="J181">
        <f t="shared" si="55"/>
        <v>0</v>
      </c>
      <c r="K181">
        <f t="shared" si="56"/>
        <v>115</v>
      </c>
      <c r="L181" t="str">
        <f t="shared" si="78"/>
        <v xml:space="preserve"> Oryctolagus cuniculus (Rabbit).</v>
      </c>
      <c r="M181" t="str">
        <f t="shared" si="79"/>
        <v xml:space="preserve"> NCBI_TaxID=9986 {ECO:0000313|Ensembl:ENSOCUP00000004555, ECO:0000313|Proteomes:UP000001811};</v>
      </c>
      <c r="N181" t="str">
        <f t="shared" si="57"/>
        <v>Eukaryota</v>
      </c>
      <c r="O181" t="str">
        <f t="shared" si="58"/>
        <v xml:space="preserve"> Metazoa</v>
      </c>
      <c r="P181" t="str">
        <f t="shared" si="59"/>
        <v xml:space="preserve"> Chordata</v>
      </c>
      <c r="Q181" t="str">
        <f t="shared" si="60"/>
        <v xml:space="preserve"> Craniata</v>
      </c>
      <c r="R181" t="str">
        <f t="shared" si="61"/>
        <v xml:space="preserve"> Vertebrata</v>
      </c>
      <c r="S181" t="str">
        <f t="shared" si="62"/>
        <v xml:space="preserve"> Euteleostomi</v>
      </c>
      <c r="T181" t="str">
        <f t="shared" si="63"/>
        <v>Mammalia</v>
      </c>
      <c r="U181" t="str">
        <f t="shared" si="64"/>
        <v xml:space="preserve"> Eutheria</v>
      </c>
      <c r="V181" t="str">
        <f t="shared" si="65"/>
        <v xml:space="preserve"> Euarchontoglires</v>
      </c>
      <c r="W181" t="str">
        <f t="shared" si="66"/>
        <v xml:space="preserve"> Glires</v>
      </c>
      <c r="X181" t="str">
        <f t="shared" si="67"/>
        <v xml:space="preserve"> Lagomorpha</v>
      </c>
      <c r="Y181" t="str">
        <f t="shared" si="68"/>
        <v xml:space="preserve"> Leporidae</v>
      </c>
      <c r="Z181" t="str">
        <f t="shared" si="69"/>
        <v>Oryctolagus.</v>
      </c>
      <c r="AA181">
        <f t="shared" si="70"/>
        <v>0</v>
      </c>
      <c r="AB181">
        <f t="shared" si="71"/>
        <v>0</v>
      </c>
      <c r="AC181">
        <f t="shared" si="72"/>
        <v>0</v>
      </c>
      <c r="AD181">
        <f t="shared" si="73"/>
        <v>0</v>
      </c>
      <c r="AE181">
        <f t="shared" si="74"/>
        <v>0</v>
      </c>
      <c r="AF181">
        <f t="shared" si="75"/>
        <v>0</v>
      </c>
    </row>
    <row r="182" spans="1:32" x14ac:dyDescent="0.25">
      <c r="A182" t="s">
        <v>310</v>
      </c>
      <c r="B182" t="s">
        <v>311</v>
      </c>
      <c r="C182">
        <v>152</v>
      </c>
      <c r="D182" t="s">
        <v>12</v>
      </c>
      <c r="E182">
        <v>33</v>
      </c>
      <c r="F182">
        <v>148</v>
      </c>
      <c r="G182">
        <v>438</v>
      </c>
      <c r="H182" t="s">
        <v>13</v>
      </c>
      <c r="I182">
        <f t="shared" si="54"/>
        <v>1</v>
      </c>
      <c r="J182">
        <f t="shared" si="55"/>
        <v>0</v>
      </c>
      <c r="K182">
        <f t="shared" si="56"/>
        <v>116</v>
      </c>
      <c r="L182" t="str">
        <f t="shared" si="78"/>
        <v xml:space="preserve"> Oryctolagus cuniculus (Rabbit).</v>
      </c>
      <c r="M182" t="str">
        <f t="shared" si="79"/>
        <v xml:space="preserve"> NCBI_TaxID=9986 {ECO:0000313|Ensembl:ENSOCUP00000004612, ECO:0000313|Proteomes:UP000001811};</v>
      </c>
      <c r="N182" t="str">
        <f t="shared" si="57"/>
        <v>Eukaryota</v>
      </c>
      <c r="O182" t="str">
        <f t="shared" si="58"/>
        <v xml:space="preserve"> Metazoa</v>
      </c>
      <c r="P182" t="str">
        <f t="shared" si="59"/>
        <v xml:space="preserve"> Chordata</v>
      </c>
      <c r="Q182" t="str">
        <f t="shared" si="60"/>
        <v xml:space="preserve"> Craniata</v>
      </c>
      <c r="R182" t="str">
        <f t="shared" si="61"/>
        <v xml:space="preserve"> Vertebrata</v>
      </c>
      <c r="S182" t="str">
        <f t="shared" si="62"/>
        <v xml:space="preserve"> Euteleostomi</v>
      </c>
      <c r="T182" t="str">
        <f t="shared" si="63"/>
        <v>Mammalia</v>
      </c>
      <c r="U182" t="str">
        <f t="shared" si="64"/>
        <v xml:space="preserve"> Eutheria</v>
      </c>
      <c r="V182" t="str">
        <f t="shared" si="65"/>
        <v xml:space="preserve"> Euarchontoglires</v>
      </c>
      <c r="W182" t="str">
        <f t="shared" si="66"/>
        <v xml:space="preserve"> Glires</v>
      </c>
      <c r="X182" t="str">
        <f t="shared" si="67"/>
        <v xml:space="preserve"> Lagomorpha</v>
      </c>
      <c r="Y182" t="str">
        <f t="shared" si="68"/>
        <v xml:space="preserve"> Leporidae</v>
      </c>
      <c r="Z182" t="str">
        <f t="shared" si="69"/>
        <v>Oryctolagus.</v>
      </c>
      <c r="AA182">
        <f t="shared" si="70"/>
        <v>0</v>
      </c>
      <c r="AB182">
        <f t="shared" si="71"/>
        <v>0</v>
      </c>
      <c r="AC182">
        <f t="shared" si="72"/>
        <v>0</v>
      </c>
      <c r="AD182">
        <f t="shared" si="73"/>
        <v>0</v>
      </c>
      <c r="AE182">
        <f t="shared" si="74"/>
        <v>0</v>
      </c>
      <c r="AF182">
        <f t="shared" si="75"/>
        <v>0</v>
      </c>
    </row>
    <row r="183" spans="1:32" x14ac:dyDescent="0.25">
      <c r="A183" t="s">
        <v>312</v>
      </c>
      <c r="B183" t="s">
        <v>313</v>
      </c>
      <c r="C183">
        <v>162</v>
      </c>
      <c r="D183" t="s">
        <v>12</v>
      </c>
      <c r="E183">
        <v>40</v>
      </c>
      <c r="F183">
        <v>158</v>
      </c>
      <c r="G183">
        <v>438</v>
      </c>
      <c r="H183" t="s">
        <v>13</v>
      </c>
      <c r="I183">
        <f t="shared" si="54"/>
        <v>1</v>
      </c>
      <c r="J183">
        <f t="shared" si="55"/>
        <v>0</v>
      </c>
      <c r="K183">
        <f t="shared" si="56"/>
        <v>119</v>
      </c>
      <c r="L183" t="str">
        <f t="shared" si="78"/>
        <v xml:space="preserve"> Oryctolagus cuniculus (Rabbit).</v>
      </c>
      <c r="M183" t="str">
        <f t="shared" si="79"/>
        <v xml:space="preserve"> NCBI_TaxID=9986 {ECO:0000313|Ensembl:ENSOCUP00000005756, ECO:0000313|Proteomes:UP000001811};</v>
      </c>
      <c r="N183" t="str">
        <f t="shared" si="57"/>
        <v>Eukaryota</v>
      </c>
      <c r="O183" t="str">
        <f t="shared" si="58"/>
        <v xml:space="preserve"> Metazoa</v>
      </c>
      <c r="P183" t="str">
        <f t="shared" si="59"/>
        <v xml:space="preserve"> Chordata</v>
      </c>
      <c r="Q183" t="str">
        <f t="shared" si="60"/>
        <v xml:space="preserve"> Craniata</v>
      </c>
      <c r="R183" t="str">
        <f t="shared" si="61"/>
        <v xml:space="preserve"> Vertebrata</v>
      </c>
      <c r="S183" t="str">
        <f t="shared" si="62"/>
        <v xml:space="preserve"> Euteleostomi</v>
      </c>
      <c r="T183" t="str">
        <f t="shared" si="63"/>
        <v>Mammalia</v>
      </c>
      <c r="U183" t="str">
        <f t="shared" si="64"/>
        <v xml:space="preserve"> Eutheria</v>
      </c>
      <c r="V183" t="str">
        <f t="shared" si="65"/>
        <v xml:space="preserve"> Euarchontoglires</v>
      </c>
      <c r="W183" t="str">
        <f t="shared" si="66"/>
        <v xml:space="preserve"> Glires</v>
      </c>
      <c r="X183" t="str">
        <f t="shared" si="67"/>
        <v xml:space="preserve"> Lagomorpha</v>
      </c>
      <c r="Y183" t="str">
        <f t="shared" si="68"/>
        <v xml:space="preserve"> Leporidae</v>
      </c>
      <c r="Z183" t="str">
        <f t="shared" si="69"/>
        <v>Oryctolagus.</v>
      </c>
      <c r="AA183">
        <f t="shared" si="70"/>
        <v>0</v>
      </c>
      <c r="AB183">
        <f t="shared" si="71"/>
        <v>0</v>
      </c>
      <c r="AC183">
        <f t="shared" si="72"/>
        <v>0</v>
      </c>
      <c r="AD183">
        <f t="shared" si="73"/>
        <v>0</v>
      </c>
      <c r="AE183">
        <f t="shared" si="74"/>
        <v>0</v>
      </c>
      <c r="AF183">
        <f t="shared" si="75"/>
        <v>0</v>
      </c>
    </row>
    <row r="184" spans="1:32" x14ac:dyDescent="0.25">
      <c r="A184" t="s">
        <v>314</v>
      </c>
      <c r="B184" t="s">
        <v>315</v>
      </c>
      <c r="C184">
        <v>155</v>
      </c>
      <c r="D184" t="s">
        <v>12</v>
      </c>
      <c r="E184">
        <v>35</v>
      </c>
      <c r="F184">
        <v>151</v>
      </c>
      <c r="G184">
        <v>438</v>
      </c>
      <c r="H184" t="s">
        <v>13</v>
      </c>
      <c r="I184">
        <f t="shared" si="54"/>
        <v>1</v>
      </c>
      <c r="J184">
        <f t="shared" si="55"/>
        <v>0</v>
      </c>
      <c r="K184">
        <f t="shared" si="56"/>
        <v>117</v>
      </c>
      <c r="L184" t="str">
        <f t="shared" si="78"/>
        <v xml:space="preserve"> Oryctolagus cuniculus (Rabbit).</v>
      </c>
      <c r="M184" t="str">
        <f t="shared" si="79"/>
        <v xml:space="preserve"> NCBI_TaxID=9986 {ECO:0000313|Ensembl:ENSOCUP00000009459, ECO:0000313|Proteomes:UP000001811};</v>
      </c>
      <c r="N184" t="str">
        <f t="shared" si="57"/>
        <v>Eukaryota</v>
      </c>
      <c r="O184" t="str">
        <f t="shared" si="58"/>
        <v xml:space="preserve"> Metazoa</v>
      </c>
      <c r="P184" t="str">
        <f t="shared" si="59"/>
        <v xml:space="preserve"> Chordata</v>
      </c>
      <c r="Q184" t="str">
        <f t="shared" si="60"/>
        <v xml:space="preserve"> Craniata</v>
      </c>
      <c r="R184" t="str">
        <f t="shared" si="61"/>
        <v xml:space="preserve"> Vertebrata</v>
      </c>
      <c r="S184" t="str">
        <f t="shared" si="62"/>
        <v xml:space="preserve"> Euteleostomi</v>
      </c>
      <c r="T184" t="str">
        <f t="shared" si="63"/>
        <v>Mammalia</v>
      </c>
      <c r="U184" t="str">
        <f t="shared" si="64"/>
        <v xml:space="preserve"> Eutheria</v>
      </c>
      <c r="V184" t="str">
        <f t="shared" si="65"/>
        <v xml:space="preserve"> Euarchontoglires</v>
      </c>
      <c r="W184" t="str">
        <f t="shared" si="66"/>
        <v xml:space="preserve"> Glires</v>
      </c>
      <c r="X184" t="str">
        <f t="shared" si="67"/>
        <v xml:space="preserve"> Lagomorpha</v>
      </c>
      <c r="Y184" t="str">
        <f t="shared" si="68"/>
        <v xml:space="preserve"> Leporidae</v>
      </c>
      <c r="Z184" t="str">
        <f t="shared" si="69"/>
        <v>Oryctolagus.</v>
      </c>
      <c r="AA184">
        <f t="shared" si="70"/>
        <v>0</v>
      </c>
      <c r="AB184">
        <f t="shared" si="71"/>
        <v>0</v>
      </c>
      <c r="AC184">
        <f t="shared" si="72"/>
        <v>0</v>
      </c>
      <c r="AD184">
        <f t="shared" si="73"/>
        <v>0</v>
      </c>
      <c r="AE184">
        <f t="shared" si="74"/>
        <v>0</v>
      </c>
      <c r="AF184">
        <f t="shared" si="75"/>
        <v>0</v>
      </c>
    </row>
    <row r="185" spans="1:32" x14ac:dyDescent="0.25">
      <c r="A185" t="s">
        <v>316</v>
      </c>
      <c r="B185" t="s">
        <v>317</v>
      </c>
      <c r="C185">
        <v>160</v>
      </c>
      <c r="D185" t="s">
        <v>12</v>
      </c>
      <c r="E185">
        <v>49</v>
      </c>
      <c r="F185">
        <v>156</v>
      </c>
      <c r="G185">
        <v>438</v>
      </c>
      <c r="H185" t="s">
        <v>13</v>
      </c>
      <c r="I185">
        <f t="shared" si="54"/>
        <v>1</v>
      </c>
      <c r="J185">
        <f t="shared" si="55"/>
        <v>0</v>
      </c>
      <c r="K185">
        <f t="shared" si="56"/>
        <v>108</v>
      </c>
      <c r="L185" t="str">
        <f t="shared" si="78"/>
        <v xml:space="preserve"> Oryctolagus cuniculus (Rabbit).</v>
      </c>
      <c r="M185" t="str">
        <f t="shared" si="79"/>
        <v xml:space="preserve"> NCBI_TaxID=9986 {ECO:0000313|Ensembl:ENSOCUP00000012884, ECO:0000313|Proteomes:UP000001811};</v>
      </c>
      <c r="N185" t="str">
        <f t="shared" si="57"/>
        <v>Eukaryota</v>
      </c>
      <c r="O185" t="str">
        <f t="shared" si="58"/>
        <v xml:space="preserve"> Metazoa</v>
      </c>
      <c r="P185" t="str">
        <f t="shared" si="59"/>
        <v xml:space="preserve"> Chordata</v>
      </c>
      <c r="Q185" t="str">
        <f t="shared" si="60"/>
        <v xml:space="preserve"> Craniata</v>
      </c>
      <c r="R185" t="str">
        <f t="shared" si="61"/>
        <v xml:space="preserve"> Vertebrata</v>
      </c>
      <c r="S185" t="str">
        <f t="shared" si="62"/>
        <v xml:space="preserve"> Euteleostomi</v>
      </c>
      <c r="T185" t="str">
        <f t="shared" si="63"/>
        <v>Mammalia</v>
      </c>
      <c r="U185" t="str">
        <f t="shared" si="64"/>
        <v xml:space="preserve"> Eutheria</v>
      </c>
      <c r="V185" t="str">
        <f t="shared" si="65"/>
        <v xml:space="preserve"> Euarchontoglires</v>
      </c>
      <c r="W185" t="str">
        <f t="shared" si="66"/>
        <v xml:space="preserve"> Glires</v>
      </c>
      <c r="X185" t="str">
        <f t="shared" si="67"/>
        <v xml:space="preserve"> Lagomorpha</v>
      </c>
      <c r="Y185" t="str">
        <f t="shared" si="68"/>
        <v xml:space="preserve"> Leporidae</v>
      </c>
      <c r="Z185" t="str">
        <f t="shared" si="69"/>
        <v>Oryctolagus.</v>
      </c>
      <c r="AA185">
        <f t="shared" si="70"/>
        <v>0</v>
      </c>
      <c r="AB185">
        <f t="shared" si="71"/>
        <v>0</v>
      </c>
      <c r="AC185">
        <f t="shared" si="72"/>
        <v>0</v>
      </c>
      <c r="AD185">
        <f t="shared" si="73"/>
        <v>0</v>
      </c>
      <c r="AE185">
        <f t="shared" si="74"/>
        <v>0</v>
      </c>
      <c r="AF185">
        <f t="shared" si="75"/>
        <v>0</v>
      </c>
    </row>
    <row r="186" spans="1:32" x14ac:dyDescent="0.25">
      <c r="A186" t="s">
        <v>318</v>
      </c>
      <c r="B186" t="s">
        <v>319</v>
      </c>
      <c r="C186">
        <v>187</v>
      </c>
      <c r="D186" t="s">
        <v>12</v>
      </c>
      <c r="E186">
        <v>70</v>
      </c>
      <c r="F186">
        <v>183</v>
      </c>
      <c r="G186">
        <v>438</v>
      </c>
      <c r="H186" t="s">
        <v>13</v>
      </c>
      <c r="I186">
        <f t="shared" si="54"/>
        <v>1</v>
      </c>
      <c r="J186">
        <f t="shared" si="55"/>
        <v>0</v>
      </c>
      <c r="K186">
        <f t="shared" si="56"/>
        <v>114</v>
      </c>
      <c r="L186" t="str">
        <f t="shared" si="78"/>
        <v xml:space="preserve"> Oryctolagus cuniculus (Rabbit).</v>
      </c>
      <c r="M186" t="str">
        <f t="shared" si="79"/>
        <v xml:space="preserve"> NCBI_TaxID=9986 {ECO:0000313|Ensembl:ENSOCUP00000021003, ECO:0000313|Proteomes:UP000001811};</v>
      </c>
      <c r="N186" t="str">
        <f t="shared" si="57"/>
        <v>Eukaryota</v>
      </c>
      <c r="O186" t="str">
        <f t="shared" si="58"/>
        <v xml:space="preserve"> Metazoa</v>
      </c>
      <c r="P186" t="str">
        <f t="shared" si="59"/>
        <v xml:space="preserve"> Chordata</v>
      </c>
      <c r="Q186" t="str">
        <f t="shared" si="60"/>
        <v xml:space="preserve"> Craniata</v>
      </c>
      <c r="R186" t="str">
        <f t="shared" si="61"/>
        <v xml:space="preserve"> Vertebrata</v>
      </c>
      <c r="S186" t="str">
        <f t="shared" si="62"/>
        <v xml:space="preserve"> Euteleostomi</v>
      </c>
      <c r="T186" t="str">
        <f t="shared" si="63"/>
        <v>Mammalia</v>
      </c>
      <c r="U186" t="str">
        <f t="shared" si="64"/>
        <v xml:space="preserve"> Eutheria</v>
      </c>
      <c r="V186" t="str">
        <f t="shared" si="65"/>
        <v xml:space="preserve"> Euarchontoglires</v>
      </c>
      <c r="W186" t="str">
        <f t="shared" si="66"/>
        <v xml:space="preserve"> Glires</v>
      </c>
      <c r="X186" t="str">
        <f t="shared" si="67"/>
        <v xml:space="preserve"> Lagomorpha</v>
      </c>
      <c r="Y186" t="str">
        <f t="shared" si="68"/>
        <v xml:space="preserve"> Leporidae</v>
      </c>
      <c r="Z186" t="str">
        <f t="shared" si="69"/>
        <v>Oryctolagus.</v>
      </c>
      <c r="AA186">
        <f t="shared" si="70"/>
        <v>0</v>
      </c>
      <c r="AB186">
        <f t="shared" si="71"/>
        <v>0</v>
      </c>
      <c r="AC186">
        <f t="shared" si="72"/>
        <v>0</v>
      </c>
      <c r="AD186">
        <f t="shared" si="73"/>
        <v>0</v>
      </c>
      <c r="AE186">
        <f t="shared" si="74"/>
        <v>0</v>
      </c>
      <c r="AF186">
        <f t="shared" si="75"/>
        <v>0</v>
      </c>
    </row>
    <row r="187" spans="1:32" x14ac:dyDescent="0.25">
      <c r="A187" t="s">
        <v>320</v>
      </c>
      <c r="B187" t="s">
        <v>321</v>
      </c>
      <c r="C187">
        <v>259</v>
      </c>
      <c r="D187" t="s">
        <v>12</v>
      </c>
      <c r="E187">
        <v>137</v>
      </c>
      <c r="F187">
        <v>254</v>
      </c>
      <c r="G187">
        <v>438</v>
      </c>
      <c r="H187" t="s">
        <v>13</v>
      </c>
      <c r="I187">
        <f t="shared" si="54"/>
        <v>1</v>
      </c>
      <c r="J187">
        <f t="shared" si="55"/>
        <v>1</v>
      </c>
      <c r="K187">
        <f t="shared" si="56"/>
        <v>118</v>
      </c>
      <c r="L187" t="str">
        <f t="shared" si="78"/>
        <v xml:space="preserve"> Oryctolagus cuniculus (Rabbit).</v>
      </c>
      <c r="M187" t="str">
        <f t="shared" si="79"/>
        <v xml:space="preserve"> NCBI_TaxID=9986 {ECO:0000313|Ensembl:ENSOCUP00000021869, ECO:0000313|Proteomes:UP000001811};</v>
      </c>
      <c r="N187" t="str">
        <f t="shared" si="57"/>
        <v>Eukaryota</v>
      </c>
      <c r="O187" t="str">
        <f t="shared" si="58"/>
        <v xml:space="preserve"> Metazoa</v>
      </c>
      <c r="P187" t="str">
        <f t="shared" si="59"/>
        <v xml:space="preserve"> Chordata</v>
      </c>
      <c r="Q187" t="str">
        <f t="shared" si="60"/>
        <v xml:space="preserve"> Craniata</v>
      </c>
      <c r="R187" t="str">
        <f t="shared" si="61"/>
        <v xml:space="preserve"> Vertebrata</v>
      </c>
      <c r="S187" t="str">
        <f t="shared" si="62"/>
        <v xml:space="preserve"> Euteleostomi</v>
      </c>
      <c r="T187" t="str">
        <f t="shared" si="63"/>
        <v>Mammalia</v>
      </c>
      <c r="U187" t="str">
        <f t="shared" si="64"/>
        <v xml:space="preserve"> Eutheria</v>
      </c>
      <c r="V187" t="str">
        <f t="shared" si="65"/>
        <v xml:space="preserve"> Euarchontoglires</v>
      </c>
      <c r="W187" t="str">
        <f t="shared" si="66"/>
        <v xml:space="preserve"> Glires</v>
      </c>
      <c r="X187" t="str">
        <f t="shared" si="67"/>
        <v xml:space="preserve"> Lagomorpha</v>
      </c>
      <c r="Y187" t="str">
        <f t="shared" si="68"/>
        <v xml:space="preserve"> Leporidae</v>
      </c>
      <c r="Z187" t="str">
        <f t="shared" si="69"/>
        <v>Oryctolagus.</v>
      </c>
      <c r="AA187">
        <f t="shared" si="70"/>
        <v>0</v>
      </c>
      <c r="AB187">
        <f t="shared" si="71"/>
        <v>0</v>
      </c>
      <c r="AC187">
        <f t="shared" si="72"/>
        <v>0</v>
      </c>
      <c r="AD187">
        <f t="shared" si="73"/>
        <v>0</v>
      </c>
      <c r="AE187">
        <f t="shared" si="74"/>
        <v>0</v>
      </c>
      <c r="AF187">
        <f t="shared" si="75"/>
        <v>0</v>
      </c>
    </row>
    <row r="188" spans="1:32" x14ac:dyDescent="0.25">
      <c r="A188" t="s">
        <v>320</v>
      </c>
      <c r="B188" t="s">
        <v>321</v>
      </c>
      <c r="C188">
        <v>259</v>
      </c>
      <c r="D188" t="s">
        <v>26</v>
      </c>
      <c r="E188">
        <v>16</v>
      </c>
      <c r="F188">
        <v>96</v>
      </c>
      <c r="G188">
        <v>101</v>
      </c>
      <c r="H188" t="s">
        <v>27</v>
      </c>
      <c r="I188">
        <f t="shared" si="54"/>
        <v>1</v>
      </c>
      <c r="J188">
        <f t="shared" si="55"/>
        <v>1</v>
      </c>
      <c r="K188">
        <f t="shared" si="56"/>
        <v>118</v>
      </c>
      <c r="L188" t="str">
        <f t="shared" si="78"/>
        <v xml:space="preserve"> Oryctolagus cuniculus (Rabbit).</v>
      </c>
      <c r="M188" t="str">
        <f t="shared" si="79"/>
        <v xml:space="preserve"> NCBI_TaxID=9986 {ECO:0000313|Ensembl:ENSOCUP00000021869, ECO:0000313|Proteomes:UP000001811};</v>
      </c>
      <c r="N188" t="str">
        <f t="shared" si="57"/>
        <v>Eukaryota</v>
      </c>
      <c r="O188" t="str">
        <f t="shared" si="58"/>
        <v xml:space="preserve"> Metazoa</v>
      </c>
      <c r="P188" t="str">
        <f t="shared" si="59"/>
        <v xml:space="preserve"> Chordata</v>
      </c>
      <c r="Q188" t="str">
        <f t="shared" si="60"/>
        <v xml:space="preserve"> Craniata</v>
      </c>
      <c r="R188" t="str">
        <f t="shared" si="61"/>
        <v xml:space="preserve"> Vertebrata</v>
      </c>
      <c r="S188" t="str">
        <f t="shared" si="62"/>
        <v xml:space="preserve"> Euteleostomi</v>
      </c>
      <c r="T188" t="str">
        <f t="shared" si="63"/>
        <v>Mammalia</v>
      </c>
      <c r="U188" t="str">
        <f t="shared" si="64"/>
        <v xml:space="preserve"> Eutheria</v>
      </c>
      <c r="V188" t="str">
        <f t="shared" si="65"/>
        <v xml:space="preserve"> Euarchontoglires</v>
      </c>
      <c r="W188" t="str">
        <f t="shared" si="66"/>
        <v xml:space="preserve"> Glires</v>
      </c>
      <c r="X188" t="str">
        <f t="shared" si="67"/>
        <v xml:space="preserve"> Lagomorpha</v>
      </c>
      <c r="Y188" t="str">
        <f t="shared" si="68"/>
        <v xml:space="preserve"> Leporidae</v>
      </c>
      <c r="Z188" t="str">
        <f t="shared" si="69"/>
        <v>Oryctolagus.</v>
      </c>
      <c r="AA188">
        <f t="shared" si="70"/>
        <v>0</v>
      </c>
      <c r="AB188">
        <f t="shared" si="71"/>
        <v>0</v>
      </c>
      <c r="AC188">
        <f t="shared" si="72"/>
        <v>0</v>
      </c>
      <c r="AD188">
        <f t="shared" si="73"/>
        <v>0</v>
      </c>
      <c r="AE188">
        <f t="shared" si="74"/>
        <v>0</v>
      </c>
      <c r="AF188">
        <f t="shared" si="75"/>
        <v>0</v>
      </c>
    </row>
    <row r="189" spans="1:32" x14ac:dyDescent="0.25">
      <c r="A189" t="s">
        <v>322</v>
      </c>
      <c r="B189" t="s">
        <v>323</v>
      </c>
      <c r="C189">
        <v>255</v>
      </c>
      <c r="D189" t="s">
        <v>12</v>
      </c>
      <c r="E189">
        <v>135</v>
      </c>
      <c r="F189">
        <v>252</v>
      </c>
      <c r="G189">
        <v>438</v>
      </c>
      <c r="H189" t="s">
        <v>13</v>
      </c>
      <c r="I189">
        <f t="shared" si="54"/>
        <v>1</v>
      </c>
      <c r="J189">
        <f t="shared" si="55"/>
        <v>0</v>
      </c>
      <c r="K189">
        <f t="shared" si="56"/>
        <v>118</v>
      </c>
      <c r="L189" t="str">
        <f t="shared" si="78"/>
        <v xml:space="preserve"> Oryctolagus cuniculus (Rabbit).</v>
      </c>
      <c r="M189" t="str">
        <f t="shared" si="79"/>
        <v xml:space="preserve"> NCBI_TaxID=9986 {ECO:0000313|Ensembl:ENSOCUP00000023161, ECO:0000313|Proteomes:UP000001811};</v>
      </c>
      <c r="N189" t="str">
        <f t="shared" si="57"/>
        <v>Eukaryota</v>
      </c>
      <c r="O189" t="str">
        <f t="shared" si="58"/>
        <v xml:space="preserve"> Metazoa</v>
      </c>
      <c r="P189" t="str">
        <f t="shared" si="59"/>
        <v xml:space="preserve"> Chordata</v>
      </c>
      <c r="Q189" t="str">
        <f t="shared" si="60"/>
        <v xml:space="preserve"> Craniata</v>
      </c>
      <c r="R189" t="str">
        <f t="shared" si="61"/>
        <v xml:space="preserve"> Vertebrata</v>
      </c>
      <c r="S189" t="str">
        <f t="shared" si="62"/>
        <v xml:space="preserve"> Euteleostomi</v>
      </c>
      <c r="T189" t="str">
        <f t="shared" si="63"/>
        <v>Mammalia</v>
      </c>
      <c r="U189" t="str">
        <f t="shared" si="64"/>
        <v xml:space="preserve"> Eutheria</v>
      </c>
      <c r="V189" t="str">
        <f t="shared" si="65"/>
        <v xml:space="preserve"> Euarchontoglires</v>
      </c>
      <c r="W189" t="str">
        <f t="shared" si="66"/>
        <v xml:space="preserve"> Glires</v>
      </c>
      <c r="X189" t="str">
        <f t="shared" si="67"/>
        <v xml:space="preserve"> Lagomorpha</v>
      </c>
      <c r="Y189" t="str">
        <f t="shared" si="68"/>
        <v xml:space="preserve"> Leporidae</v>
      </c>
      <c r="Z189" t="str">
        <f t="shared" si="69"/>
        <v>Oryctolagus.</v>
      </c>
      <c r="AA189">
        <f t="shared" si="70"/>
        <v>0</v>
      </c>
      <c r="AB189">
        <f t="shared" si="71"/>
        <v>0</v>
      </c>
      <c r="AC189">
        <f t="shared" si="72"/>
        <v>0</v>
      </c>
      <c r="AD189">
        <f t="shared" si="73"/>
        <v>0</v>
      </c>
      <c r="AE189">
        <f t="shared" si="74"/>
        <v>0</v>
      </c>
      <c r="AF189">
        <f t="shared" si="75"/>
        <v>0</v>
      </c>
    </row>
    <row r="190" spans="1:32" x14ac:dyDescent="0.25">
      <c r="A190" t="s">
        <v>324</v>
      </c>
      <c r="B190" t="s">
        <v>325</v>
      </c>
      <c r="C190">
        <v>196</v>
      </c>
      <c r="D190" t="s">
        <v>12</v>
      </c>
      <c r="E190">
        <v>75</v>
      </c>
      <c r="F190">
        <v>186</v>
      </c>
      <c r="G190">
        <v>438</v>
      </c>
      <c r="H190" t="s">
        <v>13</v>
      </c>
      <c r="I190">
        <f t="shared" si="54"/>
        <v>1</v>
      </c>
      <c r="J190">
        <f t="shared" si="55"/>
        <v>0</v>
      </c>
      <c r="K190">
        <f t="shared" si="56"/>
        <v>112</v>
      </c>
      <c r="L190" t="str">
        <f t="shared" si="78"/>
        <v xml:space="preserve"> Cricetulus griseus (Chinese hamster) (Cricetulus barabensis griseus).</v>
      </c>
      <c r="M190" t="str">
        <f t="shared" si="79"/>
        <v xml:space="preserve"> NCBI_TaxID=10029 {ECO:0000313|EMBL:EGW03821.1, ECO:0000313|Proteomes:UP000001075};</v>
      </c>
      <c r="N190" t="str">
        <f t="shared" si="57"/>
        <v>Eukaryota</v>
      </c>
      <c r="O190" t="str">
        <f t="shared" si="58"/>
        <v xml:space="preserve"> Metazoa</v>
      </c>
      <c r="P190" t="str">
        <f t="shared" si="59"/>
        <v xml:space="preserve"> Chordata</v>
      </c>
      <c r="Q190" t="str">
        <f t="shared" si="60"/>
        <v xml:space="preserve"> Craniata</v>
      </c>
      <c r="R190" t="str">
        <f t="shared" si="61"/>
        <v xml:space="preserve"> Vertebrata</v>
      </c>
      <c r="S190" t="str">
        <f t="shared" si="62"/>
        <v xml:space="preserve"> Euteleostomi</v>
      </c>
      <c r="T190" t="str">
        <f t="shared" si="63"/>
        <v>Mammalia</v>
      </c>
      <c r="U190" t="str">
        <f t="shared" si="64"/>
        <v xml:space="preserve"> Eutheria</v>
      </c>
      <c r="V190" t="str">
        <f t="shared" si="65"/>
        <v xml:space="preserve"> Euarchontoglires</v>
      </c>
      <c r="W190" t="str">
        <f t="shared" si="66"/>
        <v xml:space="preserve"> Glires</v>
      </c>
      <c r="X190" t="str">
        <f t="shared" si="67"/>
        <v xml:space="preserve"> Rodentia</v>
      </c>
      <c r="Y190" t="str">
        <f t="shared" si="68"/>
        <v xml:space="preserve"> Sciurognathi</v>
      </c>
      <c r="Z190" t="str">
        <f t="shared" si="69"/>
        <v>Muroidea</v>
      </c>
      <c r="AA190" t="str">
        <f t="shared" si="70"/>
        <v xml:space="preserve"> Cricetidae</v>
      </c>
      <c r="AB190" t="str">
        <f t="shared" si="71"/>
        <v xml:space="preserve"> Cricetinae</v>
      </c>
      <c r="AC190" t="str">
        <f t="shared" si="72"/>
        <v xml:space="preserve"> Cricetulus.</v>
      </c>
      <c r="AD190">
        <f t="shared" si="73"/>
        <v>0</v>
      </c>
      <c r="AE190">
        <f t="shared" si="74"/>
        <v>0</v>
      </c>
      <c r="AF190">
        <f t="shared" si="75"/>
        <v>0</v>
      </c>
    </row>
    <row r="191" spans="1:32" x14ac:dyDescent="0.25">
      <c r="A191" t="s">
        <v>326</v>
      </c>
      <c r="B191" t="s">
        <v>327</v>
      </c>
      <c r="C191">
        <v>237</v>
      </c>
      <c r="D191" t="s">
        <v>12</v>
      </c>
      <c r="E191">
        <v>116</v>
      </c>
      <c r="F191">
        <v>232</v>
      </c>
      <c r="G191">
        <v>438</v>
      </c>
      <c r="H191" t="s">
        <v>13</v>
      </c>
      <c r="I191">
        <f t="shared" si="54"/>
        <v>1</v>
      </c>
      <c r="J191">
        <f t="shared" si="55"/>
        <v>1</v>
      </c>
      <c r="K191">
        <f t="shared" si="56"/>
        <v>117</v>
      </c>
      <c r="L191" t="str">
        <f t="shared" si="78"/>
        <v xml:space="preserve"> Cricetulus griseus (Chinese hamster) (Cricetulus barabensis griseus).</v>
      </c>
      <c r="M191" t="str">
        <f t="shared" si="79"/>
        <v xml:space="preserve"> NCBI_TaxID=10029 {ECO:0000313|EMBL:EGV93329.1, ECO:0000313|Proteomes:UP000001075};</v>
      </c>
      <c r="N191" t="str">
        <f t="shared" si="57"/>
        <v>Eukaryota</v>
      </c>
      <c r="O191" t="str">
        <f t="shared" si="58"/>
        <v xml:space="preserve"> Metazoa</v>
      </c>
      <c r="P191" t="str">
        <f t="shared" si="59"/>
        <v xml:space="preserve"> Chordata</v>
      </c>
      <c r="Q191" t="str">
        <f t="shared" si="60"/>
        <v xml:space="preserve"> Craniata</v>
      </c>
      <c r="R191" t="str">
        <f t="shared" si="61"/>
        <v xml:space="preserve"> Vertebrata</v>
      </c>
      <c r="S191" t="str">
        <f t="shared" si="62"/>
        <v xml:space="preserve"> Euteleostomi</v>
      </c>
      <c r="T191" t="str">
        <f t="shared" si="63"/>
        <v>Mammalia</v>
      </c>
      <c r="U191" t="str">
        <f t="shared" si="64"/>
        <v xml:space="preserve"> Eutheria</v>
      </c>
      <c r="V191" t="str">
        <f t="shared" si="65"/>
        <v xml:space="preserve"> Euarchontoglires</v>
      </c>
      <c r="W191" t="str">
        <f t="shared" si="66"/>
        <v xml:space="preserve"> Glires</v>
      </c>
      <c r="X191" t="str">
        <f t="shared" si="67"/>
        <v xml:space="preserve"> Rodentia</v>
      </c>
      <c r="Y191" t="str">
        <f t="shared" si="68"/>
        <v xml:space="preserve"> Sciurognathi</v>
      </c>
      <c r="Z191" t="str">
        <f t="shared" si="69"/>
        <v>Muroidea</v>
      </c>
      <c r="AA191" t="str">
        <f t="shared" si="70"/>
        <v xml:space="preserve"> Cricetidae</v>
      </c>
      <c r="AB191" t="str">
        <f t="shared" si="71"/>
        <v xml:space="preserve"> Cricetinae</v>
      </c>
      <c r="AC191" t="str">
        <f t="shared" si="72"/>
        <v xml:space="preserve"> Cricetulus.</v>
      </c>
      <c r="AD191">
        <f t="shared" si="73"/>
        <v>0</v>
      </c>
      <c r="AE191">
        <f t="shared" si="74"/>
        <v>0</v>
      </c>
      <c r="AF191">
        <f t="shared" si="75"/>
        <v>0</v>
      </c>
    </row>
    <row r="192" spans="1:32" x14ac:dyDescent="0.25">
      <c r="A192" t="s">
        <v>326</v>
      </c>
      <c r="B192" t="s">
        <v>327</v>
      </c>
      <c r="C192">
        <v>237</v>
      </c>
      <c r="D192" t="s">
        <v>26</v>
      </c>
      <c r="E192">
        <v>1</v>
      </c>
      <c r="F192">
        <v>72</v>
      </c>
      <c r="G192">
        <v>101</v>
      </c>
      <c r="H192" t="s">
        <v>27</v>
      </c>
      <c r="I192">
        <f t="shared" si="54"/>
        <v>1</v>
      </c>
      <c r="J192">
        <f t="shared" si="55"/>
        <v>1</v>
      </c>
      <c r="K192">
        <f t="shared" si="56"/>
        <v>117</v>
      </c>
      <c r="L192" t="str">
        <f t="shared" si="78"/>
        <v xml:space="preserve"> Cricetulus griseus (Chinese hamster) (Cricetulus barabensis griseus).</v>
      </c>
      <c r="M192" t="str">
        <f t="shared" si="79"/>
        <v xml:space="preserve"> NCBI_TaxID=10029 {ECO:0000313|EMBL:EGV93329.1, ECO:0000313|Proteomes:UP000001075};</v>
      </c>
      <c r="N192" t="str">
        <f t="shared" si="57"/>
        <v>Eukaryota</v>
      </c>
      <c r="O192" t="str">
        <f t="shared" si="58"/>
        <v xml:space="preserve"> Metazoa</v>
      </c>
      <c r="P192" t="str">
        <f t="shared" si="59"/>
        <v xml:space="preserve"> Chordata</v>
      </c>
      <c r="Q192" t="str">
        <f t="shared" si="60"/>
        <v xml:space="preserve"> Craniata</v>
      </c>
      <c r="R192" t="str">
        <f t="shared" si="61"/>
        <v xml:space="preserve"> Vertebrata</v>
      </c>
      <c r="S192" t="str">
        <f t="shared" si="62"/>
        <v xml:space="preserve"> Euteleostomi</v>
      </c>
      <c r="T192" t="str">
        <f t="shared" si="63"/>
        <v>Mammalia</v>
      </c>
      <c r="U192" t="str">
        <f t="shared" si="64"/>
        <v xml:space="preserve"> Eutheria</v>
      </c>
      <c r="V192" t="str">
        <f t="shared" si="65"/>
        <v xml:space="preserve"> Euarchontoglires</v>
      </c>
      <c r="W192" t="str">
        <f t="shared" si="66"/>
        <v xml:space="preserve"> Glires</v>
      </c>
      <c r="X192" t="str">
        <f t="shared" si="67"/>
        <v xml:space="preserve"> Rodentia</v>
      </c>
      <c r="Y192" t="str">
        <f t="shared" si="68"/>
        <v xml:space="preserve"> Sciurognathi</v>
      </c>
      <c r="Z192" t="str">
        <f t="shared" si="69"/>
        <v>Muroidea</v>
      </c>
      <c r="AA192" t="str">
        <f t="shared" si="70"/>
        <v xml:space="preserve"> Cricetidae</v>
      </c>
      <c r="AB192" t="str">
        <f t="shared" si="71"/>
        <v xml:space="preserve"> Cricetinae</v>
      </c>
      <c r="AC192" t="str">
        <f t="shared" si="72"/>
        <v xml:space="preserve"> Cricetulus.</v>
      </c>
      <c r="AD192">
        <f t="shared" si="73"/>
        <v>0</v>
      </c>
      <c r="AE192">
        <f t="shared" si="74"/>
        <v>0</v>
      </c>
      <c r="AF192">
        <f t="shared" si="75"/>
        <v>0</v>
      </c>
    </row>
    <row r="193" spans="1:32" x14ac:dyDescent="0.25">
      <c r="A193" t="s">
        <v>328</v>
      </c>
      <c r="B193" t="s">
        <v>329</v>
      </c>
      <c r="C193">
        <v>157</v>
      </c>
      <c r="D193" t="s">
        <v>12</v>
      </c>
      <c r="E193">
        <v>45</v>
      </c>
      <c r="F193">
        <v>153</v>
      </c>
      <c r="G193">
        <v>438</v>
      </c>
      <c r="H193" t="s">
        <v>13</v>
      </c>
      <c r="I193">
        <f t="shared" si="54"/>
        <v>1</v>
      </c>
      <c r="J193">
        <f t="shared" si="55"/>
        <v>0</v>
      </c>
      <c r="K193">
        <f t="shared" si="56"/>
        <v>109</v>
      </c>
      <c r="L193" t="str">
        <f t="shared" si="78"/>
        <v xml:space="preserve"> Cricetulus griseus (Chinese hamster) (Cricetulus barabensis griseus).</v>
      </c>
      <c r="M193" t="str">
        <f t="shared" si="79"/>
        <v xml:space="preserve"> NCBI_TaxID=10029 {ECO:0000313|EMBL:EGW11852.1, ECO:0000313|Proteomes:UP000001075};</v>
      </c>
      <c r="N193" t="str">
        <f t="shared" si="57"/>
        <v>Eukaryota</v>
      </c>
      <c r="O193" t="str">
        <f t="shared" si="58"/>
        <v xml:space="preserve"> Metazoa</v>
      </c>
      <c r="P193" t="str">
        <f t="shared" si="59"/>
        <v xml:space="preserve"> Chordata</v>
      </c>
      <c r="Q193" t="str">
        <f t="shared" si="60"/>
        <v xml:space="preserve"> Craniata</v>
      </c>
      <c r="R193" t="str">
        <f t="shared" si="61"/>
        <v xml:space="preserve"> Vertebrata</v>
      </c>
      <c r="S193" t="str">
        <f t="shared" si="62"/>
        <v xml:space="preserve"> Euteleostomi</v>
      </c>
      <c r="T193" t="str">
        <f t="shared" si="63"/>
        <v>Mammalia</v>
      </c>
      <c r="U193" t="str">
        <f t="shared" si="64"/>
        <v xml:space="preserve"> Eutheria</v>
      </c>
      <c r="V193" t="str">
        <f t="shared" si="65"/>
        <v xml:space="preserve"> Euarchontoglires</v>
      </c>
      <c r="W193" t="str">
        <f t="shared" si="66"/>
        <v xml:space="preserve"> Glires</v>
      </c>
      <c r="X193" t="str">
        <f t="shared" si="67"/>
        <v xml:space="preserve"> Rodentia</v>
      </c>
      <c r="Y193" t="str">
        <f t="shared" si="68"/>
        <v xml:space="preserve"> Sciurognathi</v>
      </c>
      <c r="Z193" t="str">
        <f t="shared" si="69"/>
        <v>Muroidea</v>
      </c>
      <c r="AA193" t="str">
        <f t="shared" si="70"/>
        <v xml:space="preserve"> Cricetidae</v>
      </c>
      <c r="AB193" t="str">
        <f t="shared" si="71"/>
        <v xml:space="preserve"> Cricetinae</v>
      </c>
      <c r="AC193" t="str">
        <f t="shared" si="72"/>
        <v xml:space="preserve"> Cricetulus.</v>
      </c>
      <c r="AD193">
        <f t="shared" si="73"/>
        <v>0</v>
      </c>
      <c r="AE193">
        <f t="shared" si="74"/>
        <v>0</v>
      </c>
      <c r="AF193">
        <f t="shared" si="75"/>
        <v>0</v>
      </c>
    </row>
    <row r="194" spans="1:32" x14ac:dyDescent="0.25">
      <c r="A194" t="s">
        <v>330</v>
      </c>
      <c r="B194" t="s">
        <v>331</v>
      </c>
      <c r="C194">
        <v>152</v>
      </c>
      <c r="D194" t="s">
        <v>12</v>
      </c>
      <c r="E194">
        <v>33</v>
      </c>
      <c r="F194">
        <v>148</v>
      </c>
      <c r="G194">
        <v>438</v>
      </c>
      <c r="H194" t="s">
        <v>13</v>
      </c>
      <c r="I194">
        <f t="shared" ref="I194:I257" si="80">VLOOKUP(B194,Len,2,FALSE)</f>
        <v>1</v>
      </c>
      <c r="J194">
        <f t="shared" ref="J194:J257" si="81">VLOOKUP(B194,Len,3,FALSE)</f>
        <v>0</v>
      </c>
      <c r="K194">
        <f t="shared" ref="K194:K257" si="82">VLOOKUP(B194,ас,2,FALSE)</f>
        <v>116</v>
      </c>
      <c r="L194" t="str">
        <f t="shared" si="78"/>
        <v xml:space="preserve"> Cricetulus griseus (Chinese hamster) (Cricetulus barabensis griseus).</v>
      </c>
      <c r="M194" t="str">
        <f t="shared" si="79"/>
        <v xml:space="preserve"> NCBI_TaxID=10029 {ECO:0000313|EMBL:EGW11853.1, ECO:0000313|Proteomes:UP000001075};</v>
      </c>
      <c r="N194" t="str">
        <f t="shared" ref="N194:N257" si="83">VLOOKUP(A194,пр,5,FALSE)</f>
        <v>Eukaryota</v>
      </c>
      <c r="O194" t="str">
        <f t="shared" ref="O194:O257" si="84">VLOOKUP(A194,пр,6,FALSE)</f>
        <v xml:space="preserve"> Metazoa</v>
      </c>
      <c r="P194" t="str">
        <f t="shared" ref="P194:P257" si="85">VLOOKUP(A194,пр,7,FALSE)</f>
        <v xml:space="preserve"> Chordata</v>
      </c>
      <c r="Q194" t="str">
        <f t="shared" ref="Q194:Q257" si="86">VLOOKUP(A194,пр,8,FALSE)</f>
        <v xml:space="preserve"> Craniata</v>
      </c>
      <c r="R194" t="str">
        <f t="shared" ref="R194:R257" si="87">VLOOKUP(A194,пр,9,FALSE)</f>
        <v xml:space="preserve"> Vertebrata</v>
      </c>
      <c r="S194" t="str">
        <f t="shared" ref="S194:S257" si="88">VLOOKUP(A194,пр,10,FALSE)</f>
        <v xml:space="preserve"> Euteleostomi</v>
      </c>
      <c r="T194" t="str">
        <f t="shared" ref="T194:T257" si="89">VLOOKUP(A194,пр,11,FALSE)</f>
        <v>Mammalia</v>
      </c>
      <c r="U194" t="str">
        <f t="shared" ref="U194:U257" si="90">VLOOKUP(A194,пр,12,FALSE)</f>
        <v xml:space="preserve"> Eutheria</v>
      </c>
      <c r="V194" t="str">
        <f t="shared" ref="V194:V257" si="91">VLOOKUP(A194,пр,13,FALSE)</f>
        <v xml:space="preserve"> Euarchontoglires</v>
      </c>
      <c r="W194" t="str">
        <f t="shared" ref="W194:W257" si="92">VLOOKUP(A194,пр,14,FALSE)</f>
        <v xml:space="preserve"> Glires</v>
      </c>
      <c r="X194" t="str">
        <f t="shared" ref="X194:X257" si="93">VLOOKUP(A194,пр,15,FALSE)</f>
        <v xml:space="preserve"> Rodentia</v>
      </c>
      <c r="Y194" t="str">
        <f t="shared" ref="Y194:Y257" si="94">VLOOKUP(A194,пр,16,FALSE)</f>
        <v xml:space="preserve"> Sciurognathi</v>
      </c>
      <c r="Z194" t="str">
        <f t="shared" ref="Z194:Z257" si="95">VLOOKUP(A194,пр,17,FALSE)</f>
        <v>Muroidea</v>
      </c>
      <c r="AA194" t="str">
        <f t="shared" ref="AA194:AA257" si="96">VLOOKUP(A194,пр,18,FALSE)</f>
        <v xml:space="preserve"> Cricetidae</v>
      </c>
      <c r="AB194" t="str">
        <f t="shared" ref="AB194:AB257" si="97">VLOOKUP(A194,пр,19,FALSE)</f>
        <v xml:space="preserve"> Cricetinae</v>
      </c>
      <c r="AC194" t="str">
        <f t="shared" ref="AC194:AC257" si="98">VLOOKUP(A194,пр,20,FALSE)</f>
        <v xml:space="preserve"> Cricetulus.</v>
      </c>
      <c r="AD194">
        <f t="shared" ref="AD194:AD257" si="99">VLOOKUP(A194,пр,21,FALSE)</f>
        <v>0</v>
      </c>
      <c r="AE194">
        <f t="shared" ref="AE194:AE257" si="100">VLOOKUP(A194,пр,22,FALSE)</f>
        <v>0</v>
      </c>
      <c r="AF194">
        <f t="shared" ref="AF194:AF257" si="101">VLOOKUP(A194,пр,23,FALSE)</f>
        <v>0</v>
      </c>
    </row>
    <row r="195" spans="1:32" x14ac:dyDescent="0.25">
      <c r="A195" t="s">
        <v>332</v>
      </c>
      <c r="B195" t="s">
        <v>333</v>
      </c>
      <c r="C195">
        <v>145</v>
      </c>
      <c r="D195" t="s">
        <v>12</v>
      </c>
      <c r="E195">
        <v>25</v>
      </c>
      <c r="F195">
        <v>141</v>
      </c>
      <c r="G195">
        <v>438</v>
      </c>
      <c r="H195" t="s">
        <v>13</v>
      </c>
      <c r="I195">
        <f t="shared" si="80"/>
        <v>1</v>
      </c>
      <c r="J195">
        <f t="shared" si="81"/>
        <v>0</v>
      </c>
      <c r="K195">
        <f t="shared" si="82"/>
        <v>117</v>
      </c>
      <c r="L195" t="str">
        <f t="shared" si="78"/>
        <v xml:space="preserve"> Cricetulus griseus (Chinese hamster) (Cricetulus barabensis griseus).</v>
      </c>
      <c r="M195" t="str">
        <f t="shared" si="79"/>
        <v xml:space="preserve"> NCBI_TaxID=10029 {ECO:0000313|EMBL:EGW11854.1, ECO:0000313|Proteomes:UP000001075};</v>
      </c>
      <c r="N195" t="str">
        <f t="shared" si="83"/>
        <v>Eukaryota</v>
      </c>
      <c r="O195" t="str">
        <f t="shared" si="84"/>
        <v xml:space="preserve"> Metazoa</v>
      </c>
      <c r="P195" t="str">
        <f t="shared" si="85"/>
        <v xml:space="preserve"> Chordata</v>
      </c>
      <c r="Q195" t="str">
        <f t="shared" si="86"/>
        <v xml:space="preserve"> Craniata</v>
      </c>
      <c r="R195" t="str">
        <f t="shared" si="87"/>
        <v xml:space="preserve"> Vertebrata</v>
      </c>
      <c r="S195" t="str">
        <f t="shared" si="88"/>
        <v xml:space="preserve"> Euteleostomi</v>
      </c>
      <c r="T195" t="str">
        <f t="shared" si="89"/>
        <v>Mammalia</v>
      </c>
      <c r="U195" t="str">
        <f t="shared" si="90"/>
        <v xml:space="preserve"> Eutheria</v>
      </c>
      <c r="V195" t="str">
        <f t="shared" si="91"/>
        <v xml:space="preserve"> Euarchontoglires</v>
      </c>
      <c r="W195" t="str">
        <f t="shared" si="92"/>
        <v xml:space="preserve"> Glires</v>
      </c>
      <c r="X195" t="str">
        <f t="shared" si="93"/>
        <v xml:space="preserve"> Rodentia</v>
      </c>
      <c r="Y195" t="str">
        <f t="shared" si="94"/>
        <v xml:space="preserve"> Sciurognathi</v>
      </c>
      <c r="Z195" t="str">
        <f t="shared" si="95"/>
        <v>Muroidea</v>
      </c>
      <c r="AA195" t="str">
        <f t="shared" si="96"/>
        <v xml:space="preserve"> Cricetidae</v>
      </c>
      <c r="AB195" t="str">
        <f t="shared" si="97"/>
        <v xml:space="preserve"> Cricetinae</v>
      </c>
      <c r="AC195" t="str">
        <f t="shared" si="98"/>
        <v xml:space="preserve"> Cricetulus.</v>
      </c>
      <c r="AD195">
        <f t="shared" si="99"/>
        <v>0</v>
      </c>
      <c r="AE195">
        <f t="shared" si="100"/>
        <v>0</v>
      </c>
      <c r="AF195">
        <f t="shared" si="101"/>
        <v>0</v>
      </c>
    </row>
    <row r="196" spans="1:32" x14ac:dyDescent="0.25">
      <c r="A196" t="s">
        <v>334</v>
      </c>
      <c r="B196" t="s">
        <v>335</v>
      </c>
      <c r="C196">
        <v>143</v>
      </c>
      <c r="D196" t="s">
        <v>12</v>
      </c>
      <c r="E196">
        <v>31</v>
      </c>
      <c r="F196">
        <v>138</v>
      </c>
      <c r="G196">
        <v>438</v>
      </c>
      <c r="H196" t="s">
        <v>13</v>
      </c>
      <c r="I196">
        <f t="shared" si="80"/>
        <v>1</v>
      </c>
      <c r="J196">
        <f t="shared" si="81"/>
        <v>0</v>
      </c>
      <c r="K196">
        <f t="shared" si="82"/>
        <v>108</v>
      </c>
      <c r="L196" t="str">
        <f t="shared" si="78"/>
        <v xml:space="preserve"> Cricetulus griseus (Chinese hamster) (Cricetulus barabensis griseus).</v>
      </c>
      <c r="M196" t="str">
        <f t="shared" si="79"/>
        <v xml:space="preserve"> NCBI_TaxID=10029 {ECO:0000313|EMBL:EGW10135.1, ECO:0000313|Proteomes:UP000001075};</v>
      </c>
      <c r="N196" t="str">
        <f t="shared" si="83"/>
        <v>Eukaryota</v>
      </c>
      <c r="O196" t="str">
        <f t="shared" si="84"/>
        <v xml:space="preserve"> Metazoa</v>
      </c>
      <c r="P196" t="str">
        <f t="shared" si="85"/>
        <v xml:space="preserve"> Chordata</v>
      </c>
      <c r="Q196" t="str">
        <f t="shared" si="86"/>
        <v xml:space="preserve"> Craniata</v>
      </c>
      <c r="R196" t="str">
        <f t="shared" si="87"/>
        <v xml:space="preserve"> Vertebrata</v>
      </c>
      <c r="S196" t="str">
        <f t="shared" si="88"/>
        <v xml:space="preserve"> Euteleostomi</v>
      </c>
      <c r="T196" t="str">
        <f t="shared" si="89"/>
        <v>Mammalia</v>
      </c>
      <c r="U196" t="str">
        <f t="shared" si="90"/>
        <v xml:space="preserve"> Eutheria</v>
      </c>
      <c r="V196" t="str">
        <f t="shared" si="91"/>
        <v xml:space="preserve"> Euarchontoglires</v>
      </c>
      <c r="W196" t="str">
        <f t="shared" si="92"/>
        <v xml:space="preserve"> Glires</v>
      </c>
      <c r="X196" t="str">
        <f t="shared" si="93"/>
        <v xml:space="preserve"> Rodentia</v>
      </c>
      <c r="Y196" t="str">
        <f t="shared" si="94"/>
        <v xml:space="preserve"> Sciurognathi</v>
      </c>
      <c r="Z196" t="str">
        <f t="shared" si="95"/>
        <v>Muroidea</v>
      </c>
      <c r="AA196" t="str">
        <f t="shared" si="96"/>
        <v xml:space="preserve"> Cricetidae</v>
      </c>
      <c r="AB196" t="str">
        <f t="shared" si="97"/>
        <v xml:space="preserve"> Cricetinae</v>
      </c>
      <c r="AC196" t="str">
        <f t="shared" si="98"/>
        <v xml:space="preserve"> Cricetulus.</v>
      </c>
      <c r="AD196">
        <f t="shared" si="99"/>
        <v>0</v>
      </c>
      <c r="AE196">
        <f t="shared" si="100"/>
        <v>0</v>
      </c>
      <c r="AF196">
        <f t="shared" si="101"/>
        <v>0</v>
      </c>
    </row>
    <row r="197" spans="1:32" x14ac:dyDescent="0.25">
      <c r="A197" t="s">
        <v>336</v>
      </c>
      <c r="B197" t="s">
        <v>337</v>
      </c>
      <c r="C197">
        <v>138</v>
      </c>
      <c r="D197" t="s">
        <v>12</v>
      </c>
      <c r="E197">
        <v>16</v>
      </c>
      <c r="F197">
        <v>134</v>
      </c>
      <c r="G197">
        <v>438</v>
      </c>
      <c r="H197" t="s">
        <v>13</v>
      </c>
      <c r="I197">
        <f t="shared" si="80"/>
        <v>1</v>
      </c>
      <c r="J197">
        <f t="shared" si="81"/>
        <v>0</v>
      </c>
      <c r="K197">
        <f t="shared" si="82"/>
        <v>119</v>
      </c>
      <c r="L197" t="str">
        <f t="shared" si="78"/>
        <v xml:space="preserve"> Cricetulus griseus (Chinese hamster) (Cricetulus barabensis griseus).</v>
      </c>
      <c r="M197" t="str">
        <f t="shared" si="79"/>
        <v xml:space="preserve"> NCBI_TaxID=10029 {ECO:0000313|EMBL:EGW13888.1, ECO:0000313|Proteomes:UP000001075};</v>
      </c>
      <c r="N197" t="str">
        <f t="shared" si="83"/>
        <v>Eukaryota</v>
      </c>
      <c r="O197" t="str">
        <f t="shared" si="84"/>
        <v xml:space="preserve"> Metazoa</v>
      </c>
      <c r="P197" t="str">
        <f t="shared" si="85"/>
        <v xml:space="preserve"> Chordata</v>
      </c>
      <c r="Q197" t="str">
        <f t="shared" si="86"/>
        <v xml:space="preserve"> Craniata</v>
      </c>
      <c r="R197" t="str">
        <f t="shared" si="87"/>
        <v xml:space="preserve"> Vertebrata</v>
      </c>
      <c r="S197" t="str">
        <f t="shared" si="88"/>
        <v xml:space="preserve"> Euteleostomi</v>
      </c>
      <c r="T197" t="str">
        <f t="shared" si="89"/>
        <v>Mammalia</v>
      </c>
      <c r="U197" t="str">
        <f t="shared" si="90"/>
        <v xml:space="preserve"> Eutheria</v>
      </c>
      <c r="V197" t="str">
        <f t="shared" si="91"/>
        <v xml:space="preserve"> Euarchontoglires</v>
      </c>
      <c r="W197" t="str">
        <f t="shared" si="92"/>
        <v xml:space="preserve"> Glires</v>
      </c>
      <c r="X197" t="str">
        <f t="shared" si="93"/>
        <v xml:space="preserve"> Rodentia</v>
      </c>
      <c r="Y197" t="str">
        <f t="shared" si="94"/>
        <v xml:space="preserve"> Sciurognathi</v>
      </c>
      <c r="Z197" t="str">
        <f t="shared" si="95"/>
        <v>Muroidea</v>
      </c>
      <c r="AA197" t="str">
        <f t="shared" si="96"/>
        <v xml:space="preserve"> Cricetidae</v>
      </c>
      <c r="AB197" t="str">
        <f t="shared" si="97"/>
        <v xml:space="preserve"> Cricetinae</v>
      </c>
      <c r="AC197" t="str">
        <f t="shared" si="98"/>
        <v xml:space="preserve"> Cricetulus.</v>
      </c>
      <c r="AD197">
        <f t="shared" si="99"/>
        <v>0</v>
      </c>
      <c r="AE197">
        <f t="shared" si="100"/>
        <v>0</v>
      </c>
      <c r="AF197">
        <f t="shared" si="101"/>
        <v>0</v>
      </c>
    </row>
    <row r="198" spans="1:32" x14ac:dyDescent="0.25">
      <c r="A198" t="s">
        <v>338</v>
      </c>
      <c r="B198" t="s">
        <v>339</v>
      </c>
      <c r="C198">
        <v>161</v>
      </c>
      <c r="D198" t="s">
        <v>12</v>
      </c>
      <c r="E198">
        <v>39</v>
      </c>
      <c r="F198">
        <v>156</v>
      </c>
      <c r="G198">
        <v>438</v>
      </c>
      <c r="H198" t="s">
        <v>13</v>
      </c>
      <c r="I198">
        <f t="shared" si="80"/>
        <v>1</v>
      </c>
      <c r="J198">
        <f t="shared" si="81"/>
        <v>0</v>
      </c>
      <c r="K198">
        <f t="shared" si="82"/>
        <v>118</v>
      </c>
      <c r="L198" t="str">
        <f t="shared" si="78"/>
        <v xml:space="preserve"> Bos taurus (Bovine).</v>
      </c>
      <c r="M198" t="str">
        <f t="shared" si="79"/>
        <v xml:space="preserve"> NCBI_TaxID=9913 {ECO:0000313|Ensembl:ENSBTAP00000054141, ECO:0000313|Proteomes:UP000009136};</v>
      </c>
      <c r="N198" t="str">
        <f t="shared" si="83"/>
        <v>Eukaryota</v>
      </c>
      <c r="O198" t="str">
        <f t="shared" si="84"/>
        <v xml:space="preserve"> Metazoa</v>
      </c>
      <c r="P198" t="str">
        <f t="shared" si="85"/>
        <v xml:space="preserve"> Chordata</v>
      </c>
      <c r="Q198" t="str">
        <f t="shared" si="86"/>
        <v xml:space="preserve"> Craniata</v>
      </c>
      <c r="R198" t="str">
        <f t="shared" si="87"/>
        <v xml:space="preserve"> Vertebrata</v>
      </c>
      <c r="S198" t="str">
        <f t="shared" si="88"/>
        <v xml:space="preserve"> Euteleostomi</v>
      </c>
      <c r="T198" t="str">
        <f t="shared" si="89"/>
        <v>Mammalia</v>
      </c>
      <c r="U198" t="str">
        <f t="shared" si="90"/>
        <v xml:space="preserve"> Eutheria</v>
      </c>
      <c r="V198" t="str">
        <f t="shared" si="91"/>
        <v xml:space="preserve"> Laurasiatheria</v>
      </c>
      <c r="W198" t="str">
        <f t="shared" si="92"/>
        <v xml:space="preserve"> Cetartiodactyla</v>
      </c>
      <c r="X198" t="str">
        <f t="shared" si="93"/>
        <v xml:space="preserve"> Ruminantia</v>
      </c>
      <c r="Y198" t="str">
        <f t="shared" si="94"/>
        <v>Pecora</v>
      </c>
      <c r="Z198" t="str">
        <f t="shared" si="95"/>
        <v xml:space="preserve"> Bovidae</v>
      </c>
      <c r="AA198" t="str">
        <f t="shared" si="96"/>
        <v xml:space="preserve"> Bovinae</v>
      </c>
      <c r="AB198" t="str">
        <f t="shared" si="97"/>
        <v xml:space="preserve"> Bos.</v>
      </c>
      <c r="AC198">
        <f t="shared" si="98"/>
        <v>0</v>
      </c>
      <c r="AD198">
        <f t="shared" si="99"/>
        <v>0</v>
      </c>
      <c r="AE198">
        <f t="shared" si="100"/>
        <v>0</v>
      </c>
      <c r="AF198">
        <f t="shared" si="101"/>
        <v>0</v>
      </c>
    </row>
    <row r="199" spans="1:32" x14ac:dyDescent="0.25">
      <c r="A199" t="s">
        <v>340</v>
      </c>
      <c r="B199" t="s">
        <v>341</v>
      </c>
      <c r="C199">
        <v>138</v>
      </c>
      <c r="D199" t="s">
        <v>12</v>
      </c>
      <c r="E199">
        <v>16</v>
      </c>
      <c r="F199">
        <v>134</v>
      </c>
      <c r="G199">
        <v>438</v>
      </c>
      <c r="H199" t="s">
        <v>13</v>
      </c>
      <c r="I199">
        <f t="shared" si="80"/>
        <v>1</v>
      </c>
      <c r="J199">
        <f t="shared" si="81"/>
        <v>0</v>
      </c>
      <c r="K199">
        <f t="shared" si="82"/>
        <v>119</v>
      </c>
      <c r="L199" t="str">
        <f t="shared" si="78"/>
        <v xml:space="preserve"> Bos taurus (Bovine).</v>
      </c>
      <c r="M199" t="str">
        <f t="shared" si="79"/>
        <v xml:space="preserve"> NCBI_TaxID=9913 {ECO:0000313|Ensembl:ENSBTAP00000054774, ECO:0000313|Proteomes:UP000009136};</v>
      </c>
      <c r="N199" t="str">
        <f t="shared" si="83"/>
        <v>Eukaryota</v>
      </c>
      <c r="O199" t="str">
        <f t="shared" si="84"/>
        <v xml:space="preserve"> Metazoa</v>
      </c>
      <c r="P199" t="str">
        <f t="shared" si="85"/>
        <v xml:space="preserve"> Chordata</v>
      </c>
      <c r="Q199" t="str">
        <f t="shared" si="86"/>
        <v xml:space="preserve"> Craniata</v>
      </c>
      <c r="R199" t="str">
        <f t="shared" si="87"/>
        <v xml:space="preserve"> Vertebrata</v>
      </c>
      <c r="S199" t="str">
        <f t="shared" si="88"/>
        <v xml:space="preserve"> Euteleostomi</v>
      </c>
      <c r="T199" t="str">
        <f t="shared" si="89"/>
        <v>Mammalia</v>
      </c>
      <c r="U199" t="str">
        <f t="shared" si="90"/>
        <v xml:space="preserve"> Eutheria</v>
      </c>
      <c r="V199" t="str">
        <f t="shared" si="91"/>
        <v xml:space="preserve"> Laurasiatheria</v>
      </c>
      <c r="W199" t="str">
        <f t="shared" si="92"/>
        <v xml:space="preserve"> Cetartiodactyla</v>
      </c>
      <c r="X199" t="str">
        <f t="shared" si="93"/>
        <v xml:space="preserve"> Ruminantia</v>
      </c>
      <c r="Y199" t="str">
        <f t="shared" si="94"/>
        <v>Pecora</v>
      </c>
      <c r="Z199" t="str">
        <f t="shared" si="95"/>
        <v xml:space="preserve"> Bovidae</v>
      </c>
      <c r="AA199" t="str">
        <f t="shared" si="96"/>
        <v xml:space="preserve"> Bovinae</v>
      </c>
      <c r="AB199" t="str">
        <f t="shared" si="97"/>
        <v xml:space="preserve"> Bos.</v>
      </c>
      <c r="AC199">
        <f t="shared" si="98"/>
        <v>0</v>
      </c>
      <c r="AD199">
        <f t="shared" si="99"/>
        <v>0</v>
      </c>
      <c r="AE199">
        <f t="shared" si="100"/>
        <v>0</v>
      </c>
      <c r="AF199">
        <f t="shared" si="101"/>
        <v>0</v>
      </c>
    </row>
    <row r="200" spans="1:32" x14ac:dyDescent="0.25">
      <c r="A200" t="s">
        <v>342</v>
      </c>
      <c r="B200" t="s">
        <v>343</v>
      </c>
      <c r="C200">
        <v>262</v>
      </c>
      <c r="D200" t="s">
        <v>12</v>
      </c>
      <c r="E200">
        <v>120</v>
      </c>
      <c r="F200">
        <v>246</v>
      </c>
      <c r="G200">
        <v>438</v>
      </c>
      <c r="H200" t="s">
        <v>13</v>
      </c>
      <c r="I200">
        <f t="shared" si="80"/>
        <v>1</v>
      </c>
      <c r="J200">
        <f t="shared" si="81"/>
        <v>0</v>
      </c>
      <c r="K200">
        <f t="shared" si="82"/>
        <v>127</v>
      </c>
      <c r="L200" t="str">
        <f t="shared" si="78"/>
        <v xml:space="preserve"> Gasterosteus aculeatus (Three-spined stickleback).</v>
      </c>
      <c r="M200" t="str">
        <f t="shared" si="79"/>
        <v xml:space="preserve"> NCBI_TaxID=69293 {ECO:0000313|Ensembl:ENSGACP00000019287, ECO:0000313|Proteomes:UP000007635};</v>
      </c>
      <c r="N200" t="str">
        <f t="shared" si="83"/>
        <v>Eukaryota</v>
      </c>
      <c r="O200" t="str">
        <f t="shared" si="84"/>
        <v xml:space="preserve"> Metazoa</v>
      </c>
      <c r="P200" t="str">
        <f t="shared" si="85"/>
        <v xml:space="preserve"> Chordata</v>
      </c>
      <c r="Q200" t="str">
        <f t="shared" si="86"/>
        <v xml:space="preserve"> Craniata</v>
      </c>
      <c r="R200" t="str">
        <f t="shared" si="87"/>
        <v xml:space="preserve"> Vertebrata</v>
      </c>
      <c r="S200" t="str">
        <f t="shared" si="88"/>
        <v xml:space="preserve"> Euteleostomi</v>
      </c>
      <c r="T200" t="str">
        <f t="shared" si="89"/>
        <v>Actinopterygii</v>
      </c>
      <c r="U200" t="str">
        <f t="shared" si="90"/>
        <v xml:space="preserve"> Neopterygii</v>
      </c>
      <c r="V200" t="str">
        <f t="shared" si="91"/>
        <v xml:space="preserve"> Teleostei</v>
      </c>
      <c r="W200" t="str">
        <f t="shared" si="92"/>
        <v xml:space="preserve"> Neoteleostei</v>
      </c>
      <c r="X200" t="str">
        <f t="shared" si="93"/>
        <v xml:space="preserve"> Acanthomorphata</v>
      </c>
      <c r="Y200" t="str">
        <f t="shared" si="94"/>
        <v>Eupercaria</v>
      </c>
      <c r="Z200" t="str">
        <f t="shared" si="95"/>
        <v xml:space="preserve"> Perciformes</v>
      </c>
      <c r="AA200" t="str">
        <f t="shared" si="96"/>
        <v xml:space="preserve"> Cottioidei</v>
      </c>
      <c r="AB200" t="str">
        <f t="shared" si="97"/>
        <v xml:space="preserve"> Gasterosteales</v>
      </c>
      <c r="AC200" t="str">
        <f t="shared" si="98"/>
        <v xml:space="preserve"> Gasterosteidae</v>
      </c>
      <c r="AD200" t="str">
        <f t="shared" si="99"/>
        <v>Gasterosteus.</v>
      </c>
      <c r="AE200">
        <f t="shared" si="100"/>
        <v>0</v>
      </c>
      <c r="AF200">
        <f t="shared" si="101"/>
        <v>0</v>
      </c>
    </row>
    <row r="201" spans="1:32" x14ac:dyDescent="0.25">
      <c r="A201" t="s">
        <v>344</v>
      </c>
      <c r="B201" t="s">
        <v>345</v>
      </c>
      <c r="C201">
        <v>177</v>
      </c>
      <c r="D201" t="s">
        <v>12</v>
      </c>
      <c r="E201">
        <v>55</v>
      </c>
      <c r="F201">
        <v>170</v>
      </c>
      <c r="G201">
        <v>438</v>
      </c>
      <c r="H201" t="s">
        <v>13</v>
      </c>
      <c r="I201">
        <f t="shared" si="80"/>
        <v>1</v>
      </c>
      <c r="J201">
        <f t="shared" si="81"/>
        <v>0</v>
      </c>
      <c r="K201">
        <f t="shared" si="82"/>
        <v>116</v>
      </c>
      <c r="L201" t="str">
        <f t="shared" si="78"/>
        <v xml:space="preserve"> Gasterosteus aculeatus (Three-spined stickleback).</v>
      </c>
      <c r="M201" t="str">
        <f t="shared" si="79"/>
        <v xml:space="preserve"> NCBI_TaxID=69293 {ECO:0000313|Ensembl:ENSGACP00000019932, ECO:0000313|Proteomes:UP000007635};</v>
      </c>
      <c r="N201" t="str">
        <f t="shared" si="83"/>
        <v>Eukaryota</v>
      </c>
      <c r="O201" t="str">
        <f t="shared" si="84"/>
        <v xml:space="preserve"> Metazoa</v>
      </c>
      <c r="P201" t="str">
        <f t="shared" si="85"/>
        <v xml:space="preserve"> Chordata</v>
      </c>
      <c r="Q201" t="str">
        <f t="shared" si="86"/>
        <v xml:space="preserve"> Craniata</v>
      </c>
      <c r="R201" t="str">
        <f t="shared" si="87"/>
        <v xml:space="preserve"> Vertebrata</v>
      </c>
      <c r="S201" t="str">
        <f t="shared" si="88"/>
        <v xml:space="preserve"> Euteleostomi</v>
      </c>
      <c r="T201" t="str">
        <f t="shared" si="89"/>
        <v>Actinopterygii</v>
      </c>
      <c r="U201" t="str">
        <f t="shared" si="90"/>
        <v xml:space="preserve"> Neopterygii</v>
      </c>
      <c r="V201" t="str">
        <f t="shared" si="91"/>
        <v xml:space="preserve"> Teleostei</v>
      </c>
      <c r="W201" t="str">
        <f t="shared" si="92"/>
        <v xml:space="preserve"> Neoteleostei</v>
      </c>
      <c r="X201" t="str">
        <f t="shared" si="93"/>
        <v xml:space="preserve"> Acanthomorphata</v>
      </c>
      <c r="Y201" t="str">
        <f t="shared" si="94"/>
        <v>Eupercaria</v>
      </c>
      <c r="Z201" t="str">
        <f t="shared" si="95"/>
        <v xml:space="preserve"> Perciformes</v>
      </c>
      <c r="AA201" t="str">
        <f t="shared" si="96"/>
        <v xml:space="preserve"> Cottioidei</v>
      </c>
      <c r="AB201" t="str">
        <f t="shared" si="97"/>
        <v xml:space="preserve"> Gasterosteales</v>
      </c>
      <c r="AC201" t="str">
        <f t="shared" si="98"/>
        <v xml:space="preserve"> Gasterosteidae</v>
      </c>
      <c r="AD201" t="str">
        <f t="shared" si="99"/>
        <v>Gasterosteus.</v>
      </c>
      <c r="AE201">
        <f t="shared" si="100"/>
        <v>0</v>
      </c>
      <c r="AF201">
        <f t="shared" si="101"/>
        <v>0</v>
      </c>
    </row>
    <row r="202" spans="1:32" x14ac:dyDescent="0.25">
      <c r="A202" t="s">
        <v>346</v>
      </c>
      <c r="B202" t="s">
        <v>347</v>
      </c>
      <c r="C202">
        <v>271</v>
      </c>
      <c r="D202" t="s">
        <v>12</v>
      </c>
      <c r="E202">
        <v>155</v>
      </c>
      <c r="F202">
        <v>266</v>
      </c>
      <c r="G202">
        <v>438</v>
      </c>
      <c r="H202" t="s">
        <v>13</v>
      </c>
      <c r="I202">
        <f t="shared" si="80"/>
        <v>1</v>
      </c>
      <c r="J202">
        <f t="shared" si="81"/>
        <v>1</v>
      </c>
      <c r="K202">
        <f t="shared" si="82"/>
        <v>112</v>
      </c>
      <c r="L202" t="str">
        <f t="shared" si="78"/>
        <v xml:space="preserve"> Gorilla gorilla gorilla (Western lowland gorilla).</v>
      </c>
      <c r="M202" t="str">
        <f t="shared" si="79"/>
        <v xml:space="preserve"> NCBI_TaxID=9595 {ECO:0000313|Ensembl:ENSGGOP00000003468, ECO:0000313|Proteomes:UP000001519};</v>
      </c>
      <c r="N202" t="str">
        <f t="shared" si="83"/>
        <v>Eukaryota</v>
      </c>
      <c r="O202" t="str">
        <f t="shared" si="84"/>
        <v xml:space="preserve"> Metazoa</v>
      </c>
      <c r="P202" t="str">
        <f t="shared" si="85"/>
        <v xml:space="preserve"> Chordata</v>
      </c>
      <c r="Q202" t="str">
        <f t="shared" si="86"/>
        <v xml:space="preserve"> Craniata</v>
      </c>
      <c r="R202" t="str">
        <f t="shared" si="87"/>
        <v xml:space="preserve"> Vertebrata</v>
      </c>
      <c r="S202" t="str">
        <f t="shared" si="88"/>
        <v xml:space="preserve"> Euteleostomi</v>
      </c>
      <c r="T202" t="str">
        <f t="shared" si="89"/>
        <v>Mammalia</v>
      </c>
      <c r="U202" t="str">
        <f t="shared" si="90"/>
        <v xml:space="preserve"> Eutheria</v>
      </c>
      <c r="V202" t="str">
        <f t="shared" si="91"/>
        <v xml:space="preserve"> Euarchontoglires</v>
      </c>
      <c r="W202" t="str">
        <f t="shared" si="92"/>
        <v xml:space="preserve"> Primates</v>
      </c>
      <c r="X202" t="str">
        <f t="shared" si="93"/>
        <v xml:space="preserve"> Haplorrhini</v>
      </c>
      <c r="Y202" t="str">
        <f t="shared" si="94"/>
        <v>Catarrhini</v>
      </c>
      <c r="Z202" t="str">
        <f t="shared" si="95"/>
        <v xml:space="preserve"> Hominidae</v>
      </c>
      <c r="AA202" t="str">
        <f t="shared" si="96"/>
        <v xml:space="preserve"> Gorilla.</v>
      </c>
      <c r="AB202">
        <f t="shared" si="97"/>
        <v>0</v>
      </c>
      <c r="AC202">
        <f t="shared" si="98"/>
        <v>0</v>
      </c>
      <c r="AD202">
        <f t="shared" si="99"/>
        <v>0</v>
      </c>
      <c r="AE202">
        <f t="shared" si="100"/>
        <v>0</v>
      </c>
      <c r="AF202">
        <f t="shared" si="101"/>
        <v>0</v>
      </c>
    </row>
    <row r="203" spans="1:32" x14ac:dyDescent="0.25">
      <c r="A203" t="s">
        <v>346</v>
      </c>
      <c r="B203" t="s">
        <v>347</v>
      </c>
      <c r="C203">
        <v>271</v>
      </c>
      <c r="D203" t="s">
        <v>26</v>
      </c>
      <c r="E203">
        <v>1</v>
      </c>
      <c r="F203">
        <v>109</v>
      </c>
      <c r="G203">
        <v>101</v>
      </c>
      <c r="H203" t="s">
        <v>27</v>
      </c>
      <c r="I203">
        <f t="shared" si="80"/>
        <v>1</v>
      </c>
      <c r="J203">
        <f t="shared" si="81"/>
        <v>1</v>
      </c>
      <c r="K203">
        <f t="shared" si="82"/>
        <v>112</v>
      </c>
      <c r="L203" t="str">
        <f t="shared" si="78"/>
        <v xml:space="preserve"> Gorilla gorilla gorilla (Western lowland gorilla).</v>
      </c>
      <c r="M203" t="str">
        <f t="shared" si="79"/>
        <v xml:space="preserve"> NCBI_TaxID=9595 {ECO:0000313|Ensembl:ENSGGOP00000003468, ECO:0000313|Proteomes:UP000001519};</v>
      </c>
      <c r="N203" t="str">
        <f t="shared" si="83"/>
        <v>Eukaryota</v>
      </c>
      <c r="O203" t="str">
        <f t="shared" si="84"/>
        <v xml:space="preserve"> Metazoa</v>
      </c>
      <c r="P203" t="str">
        <f t="shared" si="85"/>
        <v xml:space="preserve"> Chordata</v>
      </c>
      <c r="Q203" t="str">
        <f t="shared" si="86"/>
        <v xml:space="preserve"> Craniata</v>
      </c>
      <c r="R203" t="str">
        <f t="shared" si="87"/>
        <v xml:space="preserve"> Vertebrata</v>
      </c>
      <c r="S203" t="str">
        <f t="shared" si="88"/>
        <v xml:space="preserve"> Euteleostomi</v>
      </c>
      <c r="T203" t="str">
        <f t="shared" si="89"/>
        <v>Mammalia</v>
      </c>
      <c r="U203" t="str">
        <f t="shared" si="90"/>
        <v xml:space="preserve"> Eutheria</v>
      </c>
      <c r="V203" t="str">
        <f t="shared" si="91"/>
        <v xml:space="preserve"> Euarchontoglires</v>
      </c>
      <c r="W203" t="str">
        <f t="shared" si="92"/>
        <v xml:space="preserve"> Primates</v>
      </c>
      <c r="X203" t="str">
        <f t="shared" si="93"/>
        <v xml:space="preserve"> Haplorrhini</v>
      </c>
      <c r="Y203" t="str">
        <f t="shared" si="94"/>
        <v>Catarrhini</v>
      </c>
      <c r="Z203" t="str">
        <f t="shared" si="95"/>
        <v xml:space="preserve"> Hominidae</v>
      </c>
      <c r="AA203" t="str">
        <f t="shared" si="96"/>
        <v xml:space="preserve"> Gorilla.</v>
      </c>
      <c r="AB203">
        <f t="shared" si="97"/>
        <v>0</v>
      </c>
      <c r="AC203">
        <f t="shared" si="98"/>
        <v>0</v>
      </c>
      <c r="AD203">
        <f t="shared" si="99"/>
        <v>0</v>
      </c>
      <c r="AE203">
        <f t="shared" si="100"/>
        <v>0</v>
      </c>
      <c r="AF203">
        <f t="shared" si="101"/>
        <v>0</v>
      </c>
    </row>
    <row r="204" spans="1:32" x14ac:dyDescent="0.25">
      <c r="A204" t="s">
        <v>348</v>
      </c>
      <c r="B204" t="s">
        <v>349</v>
      </c>
      <c r="C204">
        <v>180</v>
      </c>
      <c r="D204" t="s">
        <v>12</v>
      </c>
      <c r="E204">
        <v>63</v>
      </c>
      <c r="F204">
        <v>176</v>
      </c>
      <c r="G204">
        <v>438</v>
      </c>
      <c r="H204" t="s">
        <v>13</v>
      </c>
      <c r="I204">
        <f t="shared" si="80"/>
        <v>1</v>
      </c>
      <c r="J204">
        <f t="shared" si="81"/>
        <v>0</v>
      </c>
      <c r="K204">
        <f t="shared" si="82"/>
        <v>114</v>
      </c>
      <c r="L204" t="str">
        <f t="shared" si="78"/>
        <v xml:space="preserve"> Gorilla gorilla gorilla (Western lowland gorilla).</v>
      </c>
      <c r="M204" t="str">
        <f t="shared" si="79"/>
        <v xml:space="preserve"> NCBI_TaxID=9595 {ECO:0000313|Ensembl:ENSGGOP00000004479, ECO:0000313|Proteomes:UP000001519};</v>
      </c>
      <c r="N204" t="str">
        <f t="shared" si="83"/>
        <v>Eukaryota</v>
      </c>
      <c r="O204" t="str">
        <f t="shared" si="84"/>
        <v xml:space="preserve"> Metazoa</v>
      </c>
      <c r="P204" t="str">
        <f t="shared" si="85"/>
        <v xml:space="preserve"> Chordata</v>
      </c>
      <c r="Q204" t="str">
        <f t="shared" si="86"/>
        <v xml:space="preserve"> Craniata</v>
      </c>
      <c r="R204" t="str">
        <f t="shared" si="87"/>
        <v xml:space="preserve"> Vertebrata</v>
      </c>
      <c r="S204" t="str">
        <f t="shared" si="88"/>
        <v xml:space="preserve"> Euteleostomi</v>
      </c>
      <c r="T204" t="str">
        <f t="shared" si="89"/>
        <v>Mammalia</v>
      </c>
      <c r="U204" t="str">
        <f t="shared" si="90"/>
        <v xml:space="preserve"> Eutheria</v>
      </c>
      <c r="V204" t="str">
        <f t="shared" si="91"/>
        <v xml:space="preserve"> Euarchontoglires</v>
      </c>
      <c r="W204" t="str">
        <f t="shared" si="92"/>
        <v xml:space="preserve"> Primates</v>
      </c>
      <c r="X204" t="str">
        <f t="shared" si="93"/>
        <v xml:space="preserve"> Haplorrhini</v>
      </c>
      <c r="Y204" t="str">
        <f t="shared" si="94"/>
        <v>Catarrhini</v>
      </c>
      <c r="Z204" t="str">
        <f t="shared" si="95"/>
        <v xml:space="preserve"> Hominidae</v>
      </c>
      <c r="AA204" t="str">
        <f t="shared" si="96"/>
        <v xml:space="preserve"> Gorilla.</v>
      </c>
      <c r="AB204">
        <f t="shared" si="97"/>
        <v>0</v>
      </c>
      <c r="AC204">
        <f t="shared" si="98"/>
        <v>0</v>
      </c>
      <c r="AD204">
        <f t="shared" si="99"/>
        <v>0</v>
      </c>
      <c r="AE204">
        <f t="shared" si="100"/>
        <v>0</v>
      </c>
      <c r="AF204">
        <f t="shared" si="101"/>
        <v>0</v>
      </c>
    </row>
    <row r="205" spans="1:32" x14ac:dyDescent="0.25">
      <c r="A205" t="s">
        <v>350</v>
      </c>
      <c r="B205" t="s">
        <v>351</v>
      </c>
      <c r="C205">
        <v>269</v>
      </c>
      <c r="D205" t="s">
        <v>12</v>
      </c>
      <c r="E205">
        <v>147</v>
      </c>
      <c r="F205">
        <v>264</v>
      </c>
      <c r="G205">
        <v>438</v>
      </c>
      <c r="H205" t="s">
        <v>13</v>
      </c>
      <c r="I205">
        <f t="shared" si="80"/>
        <v>1</v>
      </c>
      <c r="J205">
        <f t="shared" si="81"/>
        <v>1</v>
      </c>
      <c r="K205">
        <f t="shared" si="82"/>
        <v>118</v>
      </c>
      <c r="L205" t="str">
        <f t="shared" si="78"/>
        <v xml:space="preserve"> Gorilla gorilla gorilla (Western lowland gorilla).</v>
      </c>
      <c r="M205" t="str">
        <f t="shared" si="79"/>
        <v xml:space="preserve"> NCBI_TaxID=9595 {ECO:0000313|Ensembl:ENSGGOP00000006245, ECO:0000313|Proteomes:UP000001519};</v>
      </c>
      <c r="N205" t="str">
        <f t="shared" si="83"/>
        <v>Eukaryota</v>
      </c>
      <c r="O205" t="str">
        <f t="shared" si="84"/>
        <v xml:space="preserve"> Metazoa</v>
      </c>
      <c r="P205" t="str">
        <f t="shared" si="85"/>
        <v xml:space="preserve"> Chordata</v>
      </c>
      <c r="Q205" t="str">
        <f t="shared" si="86"/>
        <v xml:space="preserve"> Craniata</v>
      </c>
      <c r="R205" t="str">
        <f t="shared" si="87"/>
        <v xml:space="preserve"> Vertebrata</v>
      </c>
      <c r="S205" t="str">
        <f t="shared" si="88"/>
        <v xml:space="preserve"> Euteleostomi</v>
      </c>
      <c r="T205" t="str">
        <f t="shared" si="89"/>
        <v>Mammalia</v>
      </c>
      <c r="U205" t="str">
        <f t="shared" si="90"/>
        <v xml:space="preserve"> Eutheria</v>
      </c>
      <c r="V205" t="str">
        <f t="shared" si="91"/>
        <v xml:space="preserve"> Euarchontoglires</v>
      </c>
      <c r="W205" t="str">
        <f t="shared" si="92"/>
        <v xml:space="preserve"> Primates</v>
      </c>
      <c r="X205" t="str">
        <f t="shared" si="93"/>
        <v xml:space="preserve"> Haplorrhini</v>
      </c>
      <c r="Y205" t="str">
        <f t="shared" si="94"/>
        <v>Catarrhini</v>
      </c>
      <c r="Z205" t="str">
        <f t="shared" si="95"/>
        <v xml:space="preserve"> Hominidae</v>
      </c>
      <c r="AA205" t="str">
        <f t="shared" si="96"/>
        <v xml:space="preserve"> Gorilla.</v>
      </c>
      <c r="AB205">
        <f t="shared" si="97"/>
        <v>0</v>
      </c>
      <c r="AC205">
        <f t="shared" si="98"/>
        <v>0</v>
      </c>
      <c r="AD205">
        <f t="shared" si="99"/>
        <v>0</v>
      </c>
      <c r="AE205">
        <f t="shared" si="100"/>
        <v>0</v>
      </c>
      <c r="AF205">
        <f t="shared" si="101"/>
        <v>0</v>
      </c>
    </row>
    <row r="206" spans="1:32" x14ac:dyDescent="0.25">
      <c r="A206" t="s">
        <v>350</v>
      </c>
      <c r="B206" t="s">
        <v>351</v>
      </c>
      <c r="C206">
        <v>269</v>
      </c>
      <c r="D206" t="s">
        <v>26</v>
      </c>
      <c r="E206">
        <v>1</v>
      </c>
      <c r="F206">
        <v>103</v>
      </c>
      <c r="G206">
        <v>101</v>
      </c>
      <c r="H206" t="s">
        <v>27</v>
      </c>
      <c r="I206">
        <f t="shared" si="80"/>
        <v>1</v>
      </c>
      <c r="J206">
        <f t="shared" si="81"/>
        <v>1</v>
      </c>
      <c r="K206">
        <f t="shared" si="82"/>
        <v>118</v>
      </c>
      <c r="L206" t="str">
        <f t="shared" si="78"/>
        <v xml:space="preserve"> Gorilla gorilla gorilla (Western lowland gorilla).</v>
      </c>
      <c r="M206" t="str">
        <f t="shared" si="79"/>
        <v xml:space="preserve"> NCBI_TaxID=9595 {ECO:0000313|Ensembl:ENSGGOP00000006245, ECO:0000313|Proteomes:UP000001519};</v>
      </c>
      <c r="N206" t="str">
        <f t="shared" si="83"/>
        <v>Eukaryota</v>
      </c>
      <c r="O206" t="str">
        <f t="shared" si="84"/>
        <v xml:space="preserve"> Metazoa</v>
      </c>
      <c r="P206" t="str">
        <f t="shared" si="85"/>
        <v xml:space="preserve"> Chordata</v>
      </c>
      <c r="Q206" t="str">
        <f t="shared" si="86"/>
        <v xml:space="preserve"> Craniata</v>
      </c>
      <c r="R206" t="str">
        <f t="shared" si="87"/>
        <v xml:space="preserve"> Vertebrata</v>
      </c>
      <c r="S206" t="str">
        <f t="shared" si="88"/>
        <v xml:space="preserve"> Euteleostomi</v>
      </c>
      <c r="T206" t="str">
        <f t="shared" si="89"/>
        <v>Mammalia</v>
      </c>
      <c r="U206" t="str">
        <f t="shared" si="90"/>
        <v xml:space="preserve"> Eutheria</v>
      </c>
      <c r="V206" t="str">
        <f t="shared" si="91"/>
        <v xml:space="preserve"> Euarchontoglires</v>
      </c>
      <c r="W206" t="str">
        <f t="shared" si="92"/>
        <v xml:space="preserve"> Primates</v>
      </c>
      <c r="X206" t="str">
        <f t="shared" si="93"/>
        <v xml:space="preserve"> Haplorrhini</v>
      </c>
      <c r="Y206" t="str">
        <f t="shared" si="94"/>
        <v>Catarrhini</v>
      </c>
      <c r="Z206" t="str">
        <f t="shared" si="95"/>
        <v xml:space="preserve"> Hominidae</v>
      </c>
      <c r="AA206" t="str">
        <f t="shared" si="96"/>
        <v xml:space="preserve"> Gorilla.</v>
      </c>
      <c r="AB206">
        <f t="shared" si="97"/>
        <v>0</v>
      </c>
      <c r="AC206">
        <f t="shared" si="98"/>
        <v>0</v>
      </c>
      <c r="AD206">
        <f t="shared" si="99"/>
        <v>0</v>
      </c>
      <c r="AE206">
        <f t="shared" si="100"/>
        <v>0</v>
      </c>
      <c r="AF206">
        <f t="shared" si="101"/>
        <v>0</v>
      </c>
    </row>
    <row r="207" spans="1:32" x14ac:dyDescent="0.25">
      <c r="A207" t="s">
        <v>352</v>
      </c>
      <c r="B207" t="s">
        <v>353</v>
      </c>
      <c r="C207">
        <v>152</v>
      </c>
      <c r="D207" t="s">
        <v>12</v>
      </c>
      <c r="E207">
        <v>32</v>
      </c>
      <c r="F207">
        <v>148</v>
      </c>
      <c r="G207">
        <v>438</v>
      </c>
      <c r="H207" t="s">
        <v>13</v>
      </c>
      <c r="I207">
        <f t="shared" si="80"/>
        <v>1</v>
      </c>
      <c r="J207">
        <f t="shared" si="81"/>
        <v>0</v>
      </c>
      <c r="K207">
        <f t="shared" si="82"/>
        <v>117</v>
      </c>
      <c r="L207" t="str">
        <f t="shared" si="78"/>
        <v xml:space="preserve"> Gorilla gorilla gorilla (Western lowland gorilla).</v>
      </c>
      <c r="M207" t="str">
        <f t="shared" si="79"/>
        <v xml:space="preserve"> NCBI_TaxID=9595 {ECO:0000313|Ensembl:ENSGGOP00000009199, ECO:0000313|Proteomes:UP000001519};</v>
      </c>
      <c r="N207" t="str">
        <f t="shared" si="83"/>
        <v>Eukaryota</v>
      </c>
      <c r="O207" t="str">
        <f t="shared" si="84"/>
        <v xml:space="preserve"> Metazoa</v>
      </c>
      <c r="P207" t="str">
        <f t="shared" si="85"/>
        <v xml:space="preserve"> Chordata</v>
      </c>
      <c r="Q207" t="str">
        <f t="shared" si="86"/>
        <v xml:space="preserve"> Craniata</v>
      </c>
      <c r="R207" t="str">
        <f t="shared" si="87"/>
        <v xml:space="preserve"> Vertebrata</v>
      </c>
      <c r="S207" t="str">
        <f t="shared" si="88"/>
        <v xml:space="preserve"> Euteleostomi</v>
      </c>
      <c r="T207" t="str">
        <f t="shared" si="89"/>
        <v>Mammalia</v>
      </c>
      <c r="U207" t="str">
        <f t="shared" si="90"/>
        <v xml:space="preserve"> Eutheria</v>
      </c>
      <c r="V207" t="str">
        <f t="shared" si="91"/>
        <v xml:space="preserve"> Euarchontoglires</v>
      </c>
      <c r="W207" t="str">
        <f t="shared" si="92"/>
        <v xml:space="preserve"> Primates</v>
      </c>
      <c r="X207" t="str">
        <f t="shared" si="93"/>
        <v xml:space="preserve"> Haplorrhini</v>
      </c>
      <c r="Y207" t="str">
        <f t="shared" si="94"/>
        <v>Catarrhini</v>
      </c>
      <c r="Z207" t="str">
        <f t="shared" si="95"/>
        <v xml:space="preserve"> Hominidae</v>
      </c>
      <c r="AA207" t="str">
        <f t="shared" si="96"/>
        <v xml:space="preserve"> Gorilla.</v>
      </c>
      <c r="AB207">
        <f t="shared" si="97"/>
        <v>0</v>
      </c>
      <c r="AC207">
        <f t="shared" si="98"/>
        <v>0</v>
      </c>
      <c r="AD207">
        <f t="shared" si="99"/>
        <v>0</v>
      </c>
      <c r="AE207">
        <f t="shared" si="100"/>
        <v>0</v>
      </c>
      <c r="AF207">
        <f t="shared" si="101"/>
        <v>0</v>
      </c>
    </row>
    <row r="208" spans="1:32" x14ac:dyDescent="0.25">
      <c r="A208" t="s">
        <v>354</v>
      </c>
      <c r="B208" t="s">
        <v>355</v>
      </c>
      <c r="C208">
        <v>156</v>
      </c>
      <c r="D208" t="s">
        <v>12</v>
      </c>
      <c r="E208">
        <v>40</v>
      </c>
      <c r="F208">
        <v>152</v>
      </c>
      <c r="G208">
        <v>438</v>
      </c>
      <c r="H208" t="s">
        <v>13</v>
      </c>
      <c r="I208">
        <f t="shared" si="80"/>
        <v>1</v>
      </c>
      <c r="J208">
        <f t="shared" si="81"/>
        <v>0</v>
      </c>
      <c r="K208">
        <f t="shared" si="82"/>
        <v>113</v>
      </c>
      <c r="L208" t="str">
        <f t="shared" si="78"/>
        <v xml:space="preserve"> Gorilla gorilla gorilla (Western lowland gorilla).</v>
      </c>
      <c r="M208" t="str">
        <f t="shared" si="79"/>
        <v xml:space="preserve"> NCBI_TaxID=9595 {ECO:0000313|Ensembl:ENSGGOP00000009202, ECO:0000313|Proteomes:UP000001519};</v>
      </c>
      <c r="N208" t="str">
        <f t="shared" si="83"/>
        <v>Eukaryota</v>
      </c>
      <c r="O208" t="str">
        <f t="shared" si="84"/>
        <v xml:space="preserve"> Metazoa</v>
      </c>
      <c r="P208" t="str">
        <f t="shared" si="85"/>
        <v xml:space="preserve"> Chordata</v>
      </c>
      <c r="Q208" t="str">
        <f t="shared" si="86"/>
        <v xml:space="preserve"> Craniata</v>
      </c>
      <c r="R208" t="str">
        <f t="shared" si="87"/>
        <v xml:space="preserve"> Vertebrata</v>
      </c>
      <c r="S208" t="str">
        <f t="shared" si="88"/>
        <v xml:space="preserve"> Euteleostomi</v>
      </c>
      <c r="T208" t="str">
        <f t="shared" si="89"/>
        <v>Mammalia</v>
      </c>
      <c r="U208" t="str">
        <f t="shared" si="90"/>
        <v xml:space="preserve"> Eutheria</v>
      </c>
      <c r="V208" t="str">
        <f t="shared" si="91"/>
        <v xml:space="preserve"> Euarchontoglires</v>
      </c>
      <c r="W208" t="str">
        <f t="shared" si="92"/>
        <v xml:space="preserve"> Primates</v>
      </c>
      <c r="X208" t="str">
        <f t="shared" si="93"/>
        <v xml:space="preserve"> Haplorrhini</v>
      </c>
      <c r="Y208" t="str">
        <f t="shared" si="94"/>
        <v>Catarrhini</v>
      </c>
      <c r="Z208" t="str">
        <f t="shared" si="95"/>
        <v xml:space="preserve"> Hominidae</v>
      </c>
      <c r="AA208" t="str">
        <f t="shared" si="96"/>
        <v xml:space="preserve"> Gorilla.</v>
      </c>
      <c r="AB208">
        <f t="shared" si="97"/>
        <v>0</v>
      </c>
      <c r="AC208">
        <f t="shared" si="98"/>
        <v>0</v>
      </c>
      <c r="AD208">
        <f t="shared" si="99"/>
        <v>0</v>
      </c>
      <c r="AE208">
        <f t="shared" si="100"/>
        <v>0</v>
      </c>
      <c r="AF208">
        <f t="shared" si="101"/>
        <v>0</v>
      </c>
    </row>
    <row r="209" spans="1:32" x14ac:dyDescent="0.25">
      <c r="A209" t="s">
        <v>356</v>
      </c>
      <c r="B209" t="s">
        <v>357</v>
      </c>
      <c r="C209">
        <v>193</v>
      </c>
      <c r="D209" t="s">
        <v>12</v>
      </c>
      <c r="E209">
        <v>72</v>
      </c>
      <c r="F209">
        <v>185</v>
      </c>
      <c r="G209">
        <v>438</v>
      </c>
      <c r="H209" t="s">
        <v>13</v>
      </c>
      <c r="I209">
        <f t="shared" si="80"/>
        <v>1</v>
      </c>
      <c r="J209">
        <f t="shared" si="81"/>
        <v>0</v>
      </c>
      <c r="K209">
        <f t="shared" si="82"/>
        <v>114</v>
      </c>
      <c r="L209" t="str">
        <f t="shared" si="78"/>
        <v xml:space="preserve"> Gorilla gorilla gorilla (Western lowland gorilla).</v>
      </c>
      <c r="M209" t="str">
        <f t="shared" si="79"/>
        <v xml:space="preserve"> NCBI_TaxID=9595 {ECO:0000313|Ensembl:ENSGGOP00000015475, ECO:0000313|Proteomes:UP000001519};</v>
      </c>
      <c r="N209" t="str">
        <f t="shared" si="83"/>
        <v>Eukaryota</v>
      </c>
      <c r="O209" t="str">
        <f t="shared" si="84"/>
        <v xml:space="preserve"> Metazoa</v>
      </c>
      <c r="P209" t="str">
        <f t="shared" si="85"/>
        <v xml:space="preserve"> Chordata</v>
      </c>
      <c r="Q209" t="str">
        <f t="shared" si="86"/>
        <v xml:space="preserve"> Craniata</v>
      </c>
      <c r="R209" t="str">
        <f t="shared" si="87"/>
        <v xml:space="preserve"> Vertebrata</v>
      </c>
      <c r="S209" t="str">
        <f t="shared" si="88"/>
        <v xml:space="preserve"> Euteleostomi</v>
      </c>
      <c r="T209" t="str">
        <f t="shared" si="89"/>
        <v>Mammalia</v>
      </c>
      <c r="U209" t="str">
        <f t="shared" si="90"/>
        <v xml:space="preserve"> Eutheria</v>
      </c>
      <c r="V209" t="str">
        <f t="shared" si="91"/>
        <v xml:space="preserve"> Euarchontoglires</v>
      </c>
      <c r="W209" t="str">
        <f t="shared" si="92"/>
        <v xml:space="preserve"> Primates</v>
      </c>
      <c r="X209" t="str">
        <f t="shared" si="93"/>
        <v xml:space="preserve"> Haplorrhini</v>
      </c>
      <c r="Y209" t="str">
        <f t="shared" si="94"/>
        <v>Catarrhini</v>
      </c>
      <c r="Z209" t="str">
        <f t="shared" si="95"/>
        <v xml:space="preserve"> Hominidae</v>
      </c>
      <c r="AA209" t="str">
        <f t="shared" si="96"/>
        <v xml:space="preserve"> Gorilla.</v>
      </c>
      <c r="AB209">
        <f t="shared" si="97"/>
        <v>0</v>
      </c>
      <c r="AC209">
        <f t="shared" si="98"/>
        <v>0</v>
      </c>
      <c r="AD209">
        <f t="shared" si="99"/>
        <v>0</v>
      </c>
      <c r="AE209">
        <f t="shared" si="100"/>
        <v>0</v>
      </c>
      <c r="AF209">
        <f t="shared" si="101"/>
        <v>0</v>
      </c>
    </row>
    <row r="210" spans="1:32" x14ac:dyDescent="0.25">
      <c r="A210" t="s">
        <v>358</v>
      </c>
      <c r="B210" t="s">
        <v>359</v>
      </c>
      <c r="C210">
        <v>169</v>
      </c>
      <c r="D210" t="s">
        <v>12</v>
      </c>
      <c r="E210">
        <v>50</v>
      </c>
      <c r="F210">
        <v>165</v>
      </c>
      <c r="G210">
        <v>438</v>
      </c>
      <c r="H210" t="s">
        <v>13</v>
      </c>
      <c r="I210">
        <f t="shared" si="80"/>
        <v>1</v>
      </c>
      <c r="J210">
        <f t="shared" si="81"/>
        <v>0</v>
      </c>
      <c r="K210">
        <f t="shared" si="82"/>
        <v>116</v>
      </c>
      <c r="L210" t="str">
        <f t="shared" si="78"/>
        <v xml:space="preserve"> Gorilla gorilla gorilla (Western lowland gorilla).</v>
      </c>
      <c r="M210" t="str">
        <f t="shared" si="79"/>
        <v xml:space="preserve"> NCBI_TaxID=9595 {ECO:0000313|Ensembl:ENSGGOP00000015588, ECO:0000313|Proteomes:UP000001519};</v>
      </c>
      <c r="N210" t="str">
        <f t="shared" si="83"/>
        <v>Eukaryota</v>
      </c>
      <c r="O210" t="str">
        <f t="shared" si="84"/>
        <v xml:space="preserve"> Metazoa</v>
      </c>
      <c r="P210" t="str">
        <f t="shared" si="85"/>
        <v xml:space="preserve"> Chordata</v>
      </c>
      <c r="Q210" t="str">
        <f t="shared" si="86"/>
        <v xml:space="preserve"> Craniata</v>
      </c>
      <c r="R210" t="str">
        <f t="shared" si="87"/>
        <v xml:space="preserve"> Vertebrata</v>
      </c>
      <c r="S210" t="str">
        <f t="shared" si="88"/>
        <v xml:space="preserve"> Euteleostomi</v>
      </c>
      <c r="T210" t="str">
        <f t="shared" si="89"/>
        <v>Mammalia</v>
      </c>
      <c r="U210" t="str">
        <f t="shared" si="90"/>
        <v xml:space="preserve"> Eutheria</v>
      </c>
      <c r="V210" t="str">
        <f t="shared" si="91"/>
        <v xml:space="preserve"> Euarchontoglires</v>
      </c>
      <c r="W210" t="str">
        <f t="shared" si="92"/>
        <v xml:space="preserve"> Primates</v>
      </c>
      <c r="X210" t="str">
        <f t="shared" si="93"/>
        <v xml:space="preserve"> Haplorrhini</v>
      </c>
      <c r="Y210" t="str">
        <f t="shared" si="94"/>
        <v>Catarrhini</v>
      </c>
      <c r="Z210" t="str">
        <f t="shared" si="95"/>
        <v xml:space="preserve"> Hominidae</v>
      </c>
      <c r="AA210" t="str">
        <f t="shared" si="96"/>
        <v xml:space="preserve"> Gorilla.</v>
      </c>
      <c r="AB210">
        <f t="shared" si="97"/>
        <v>0</v>
      </c>
      <c r="AC210">
        <f t="shared" si="98"/>
        <v>0</v>
      </c>
      <c r="AD210">
        <f t="shared" si="99"/>
        <v>0</v>
      </c>
      <c r="AE210">
        <f t="shared" si="100"/>
        <v>0</v>
      </c>
      <c r="AF210">
        <f t="shared" si="101"/>
        <v>0</v>
      </c>
    </row>
    <row r="211" spans="1:32" x14ac:dyDescent="0.25">
      <c r="A211" t="s">
        <v>360</v>
      </c>
      <c r="B211" t="s">
        <v>361</v>
      </c>
      <c r="C211">
        <v>160</v>
      </c>
      <c r="D211" t="s">
        <v>12</v>
      </c>
      <c r="E211">
        <v>41</v>
      </c>
      <c r="F211">
        <v>156</v>
      </c>
      <c r="G211">
        <v>438</v>
      </c>
      <c r="H211" t="s">
        <v>13</v>
      </c>
      <c r="I211">
        <f t="shared" si="80"/>
        <v>1</v>
      </c>
      <c r="J211">
        <f t="shared" si="81"/>
        <v>0</v>
      </c>
      <c r="K211">
        <f t="shared" si="82"/>
        <v>116</v>
      </c>
      <c r="L211" t="str">
        <f t="shared" si="78"/>
        <v xml:space="preserve"> Gorilla gorilla gorilla (Western lowland gorilla).</v>
      </c>
      <c r="M211" t="str">
        <f t="shared" si="79"/>
        <v xml:space="preserve"> NCBI_TaxID=9595 {ECO:0000313|Ensembl:ENSGGOP00000015591, ECO:0000313|Proteomes:UP000001519};</v>
      </c>
      <c r="N211" t="str">
        <f t="shared" si="83"/>
        <v>Eukaryota</v>
      </c>
      <c r="O211" t="str">
        <f t="shared" si="84"/>
        <v xml:space="preserve"> Metazoa</v>
      </c>
      <c r="P211" t="str">
        <f t="shared" si="85"/>
        <v xml:space="preserve"> Chordata</v>
      </c>
      <c r="Q211" t="str">
        <f t="shared" si="86"/>
        <v xml:space="preserve"> Craniata</v>
      </c>
      <c r="R211" t="str">
        <f t="shared" si="87"/>
        <v xml:space="preserve"> Vertebrata</v>
      </c>
      <c r="S211" t="str">
        <f t="shared" si="88"/>
        <v xml:space="preserve"> Euteleostomi</v>
      </c>
      <c r="T211" t="str">
        <f t="shared" si="89"/>
        <v>Mammalia</v>
      </c>
      <c r="U211" t="str">
        <f t="shared" si="90"/>
        <v xml:space="preserve"> Eutheria</v>
      </c>
      <c r="V211" t="str">
        <f t="shared" si="91"/>
        <v xml:space="preserve"> Euarchontoglires</v>
      </c>
      <c r="W211" t="str">
        <f t="shared" si="92"/>
        <v xml:space="preserve"> Primates</v>
      </c>
      <c r="X211" t="str">
        <f t="shared" si="93"/>
        <v xml:space="preserve"> Haplorrhini</v>
      </c>
      <c r="Y211" t="str">
        <f t="shared" si="94"/>
        <v>Catarrhini</v>
      </c>
      <c r="Z211" t="str">
        <f t="shared" si="95"/>
        <v xml:space="preserve"> Hominidae</v>
      </c>
      <c r="AA211" t="str">
        <f t="shared" si="96"/>
        <v xml:space="preserve"> Gorilla.</v>
      </c>
      <c r="AB211">
        <f t="shared" si="97"/>
        <v>0</v>
      </c>
      <c r="AC211">
        <f t="shared" si="98"/>
        <v>0</v>
      </c>
      <c r="AD211">
        <f t="shared" si="99"/>
        <v>0</v>
      </c>
      <c r="AE211">
        <f t="shared" si="100"/>
        <v>0</v>
      </c>
      <c r="AF211">
        <f t="shared" si="101"/>
        <v>0</v>
      </c>
    </row>
    <row r="212" spans="1:32" x14ac:dyDescent="0.25">
      <c r="A212" t="s">
        <v>362</v>
      </c>
      <c r="B212" t="s">
        <v>363</v>
      </c>
      <c r="C212">
        <v>218</v>
      </c>
      <c r="D212" t="s">
        <v>12</v>
      </c>
      <c r="E212">
        <v>83</v>
      </c>
      <c r="F212">
        <v>203</v>
      </c>
      <c r="G212">
        <v>438</v>
      </c>
      <c r="H212" t="s">
        <v>13</v>
      </c>
      <c r="I212">
        <f t="shared" si="80"/>
        <v>1</v>
      </c>
      <c r="J212">
        <f t="shared" si="81"/>
        <v>0</v>
      </c>
      <c r="K212">
        <f t="shared" si="82"/>
        <v>121</v>
      </c>
      <c r="L212" t="str">
        <f t="shared" ref="L212:L243" si="102">VLOOKUP(A212,пр,3,FALSE)</f>
        <v xml:space="preserve"> Gorilla gorilla gorilla (Western lowland gorilla).</v>
      </c>
      <c r="M212" t="str">
        <f t="shared" ref="M212:M243" si="103">VLOOKUP(A212,пр,4,FALSE)</f>
        <v xml:space="preserve"> NCBI_TaxID=9595 {ECO:0000313|Ensembl:ENSGGOP00000019874, ECO:0000313|Proteomes:UP000001519};</v>
      </c>
      <c r="N212" t="str">
        <f t="shared" si="83"/>
        <v>Eukaryota</v>
      </c>
      <c r="O212" t="str">
        <f t="shared" si="84"/>
        <v xml:space="preserve"> Metazoa</v>
      </c>
      <c r="P212" t="str">
        <f t="shared" si="85"/>
        <v xml:space="preserve"> Chordata</v>
      </c>
      <c r="Q212" t="str">
        <f t="shared" si="86"/>
        <v xml:space="preserve"> Craniata</v>
      </c>
      <c r="R212" t="str">
        <f t="shared" si="87"/>
        <v xml:space="preserve"> Vertebrata</v>
      </c>
      <c r="S212" t="str">
        <f t="shared" si="88"/>
        <v xml:space="preserve"> Euteleostomi</v>
      </c>
      <c r="T212" t="str">
        <f t="shared" si="89"/>
        <v>Mammalia</v>
      </c>
      <c r="U212" t="str">
        <f t="shared" si="90"/>
        <v xml:space="preserve"> Eutheria</v>
      </c>
      <c r="V212" t="str">
        <f t="shared" si="91"/>
        <v xml:space="preserve"> Euarchontoglires</v>
      </c>
      <c r="W212" t="str">
        <f t="shared" si="92"/>
        <v xml:space="preserve"> Primates</v>
      </c>
      <c r="X212" t="str">
        <f t="shared" si="93"/>
        <v xml:space="preserve"> Haplorrhini</v>
      </c>
      <c r="Y212" t="str">
        <f t="shared" si="94"/>
        <v>Catarrhini</v>
      </c>
      <c r="Z212" t="str">
        <f t="shared" si="95"/>
        <v xml:space="preserve"> Hominidae</v>
      </c>
      <c r="AA212" t="str">
        <f t="shared" si="96"/>
        <v xml:space="preserve"> Gorilla.</v>
      </c>
      <c r="AB212">
        <f t="shared" si="97"/>
        <v>0</v>
      </c>
      <c r="AC212">
        <f t="shared" si="98"/>
        <v>0</v>
      </c>
      <c r="AD212">
        <f t="shared" si="99"/>
        <v>0</v>
      </c>
      <c r="AE212">
        <f t="shared" si="100"/>
        <v>0</v>
      </c>
      <c r="AF212">
        <f t="shared" si="101"/>
        <v>0</v>
      </c>
    </row>
    <row r="213" spans="1:32" x14ac:dyDescent="0.25">
      <c r="A213" t="s">
        <v>364</v>
      </c>
      <c r="B213" t="s">
        <v>365</v>
      </c>
      <c r="C213">
        <v>157</v>
      </c>
      <c r="D213" t="s">
        <v>12</v>
      </c>
      <c r="E213">
        <v>37</v>
      </c>
      <c r="F213">
        <v>153</v>
      </c>
      <c r="G213">
        <v>438</v>
      </c>
      <c r="H213" t="s">
        <v>13</v>
      </c>
      <c r="I213">
        <f t="shared" si="80"/>
        <v>1</v>
      </c>
      <c r="J213">
        <f t="shared" si="81"/>
        <v>0</v>
      </c>
      <c r="K213">
        <f t="shared" si="82"/>
        <v>117</v>
      </c>
      <c r="L213" t="str">
        <f t="shared" si="102"/>
        <v xml:space="preserve"> Gorilla gorilla gorilla (Western lowland gorilla).</v>
      </c>
      <c r="M213" t="str">
        <f t="shared" si="103"/>
        <v xml:space="preserve"> NCBI_TaxID=9595 {ECO:0000313|Ensembl:ENSGGOP00000022052, ECO:0000313|Proteomes:UP000001519};</v>
      </c>
      <c r="N213" t="str">
        <f t="shared" si="83"/>
        <v>Eukaryota</v>
      </c>
      <c r="O213" t="str">
        <f t="shared" si="84"/>
        <v xml:space="preserve"> Metazoa</v>
      </c>
      <c r="P213" t="str">
        <f t="shared" si="85"/>
        <v xml:space="preserve"> Chordata</v>
      </c>
      <c r="Q213" t="str">
        <f t="shared" si="86"/>
        <v xml:space="preserve"> Craniata</v>
      </c>
      <c r="R213" t="str">
        <f t="shared" si="87"/>
        <v xml:space="preserve"> Vertebrata</v>
      </c>
      <c r="S213" t="str">
        <f t="shared" si="88"/>
        <v xml:space="preserve"> Euteleostomi</v>
      </c>
      <c r="T213" t="str">
        <f t="shared" si="89"/>
        <v>Mammalia</v>
      </c>
      <c r="U213" t="str">
        <f t="shared" si="90"/>
        <v xml:space="preserve"> Eutheria</v>
      </c>
      <c r="V213" t="str">
        <f t="shared" si="91"/>
        <v xml:space="preserve"> Euarchontoglires</v>
      </c>
      <c r="W213" t="str">
        <f t="shared" si="92"/>
        <v xml:space="preserve"> Primates</v>
      </c>
      <c r="X213" t="str">
        <f t="shared" si="93"/>
        <v xml:space="preserve"> Haplorrhini</v>
      </c>
      <c r="Y213" t="str">
        <f t="shared" si="94"/>
        <v>Catarrhini</v>
      </c>
      <c r="Z213" t="str">
        <f t="shared" si="95"/>
        <v xml:space="preserve"> Hominidae</v>
      </c>
      <c r="AA213" t="str">
        <f t="shared" si="96"/>
        <v xml:space="preserve"> Gorilla.</v>
      </c>
      <c r="AB213">
        <f t="shared" si="97"/>
        <v>0</v>
      </c>
      <c r="AC213">
        <f t="shared" si="98"/>
        <v>0</v>
      </c>
      <c r="AD213">
        <f t="shared" si="99"/>
        <v>0</v>
      </c>
      <c r="AE213">
        <f t="shared" si="100"/>
        <v>0</v>
      </c>
      <c r="AF213">
        <f t="shared" si="101"/>
        <v>0</v>
      </c>
    </row>
    <row r="214" spans="1:32" x14ac:dyDescent="0.25">
      <c r="A214" t="s">
        <v>366</v>
      </c>
      <c r="B214" t="s">
        <v>367</v>
      </c>
      <c r="C214">
        <v>193</v>
      </c>
      <c r="D214" t="s">
        <v>12</v>
      </c>
      <c r="E214">
        <v>72</v>
      </c>
      <c r="F214">
        <v>185</v>
      </c>
      <c r="G214">
        <v>438</v>
      </c>
      <c r="H214" t="s">
        <v>13</v>
      </c>
      <c r="I214">
        <f t="shared" si="80"/>
        <v>1</v>
      </c>
      <c r="J214">
        <f t="shared" si="81"/>
        <v>0</v>
      </c>
      <c r="K214">
        <f t="shared" si="82"/>
        <v>114</v>
      </c>
      <c r="L214" t="str">
        <f t="shared" si="102"/>
        <v xml:space="preserve"> Gorilla gorilla gorilla (Western lowland gorilla).</v>
      </c>
      <c r="M214" t="str">
        <f t="shared" si="103"/>
        <v xml:space="preserve"> NCBI_TaxID=9595 {ECO:0000313|Ensembl:ENSGGOP00000026718, ECO:0000313|Proteomes:UP000001519};</v>
      </c>
      <c r="N214" t="str">
        <f t="shared" si="83"/>
        <v>Eukaryota</v>
      </c>
      <c r="O214" t="str">
        <f t="shared" si="84"/>
        <v xml:space="preserve"> Metazoa</v>
      </c>
      <c r="P214" t="str">
        <f t="shared" si="85"/>
        <v xml:space="preserve"> Chordata</v>
      </c>
      <c r="Q214" t="str">
        <f t="shared" si="86"/>
        <v xml:space="preserve"> Craniata</v>
      </c>
      <c r="R214" t="str">
        <f t="shared" si="87"/>
        <v xml:space="preserve"> Vertebrata</v>
      </c>
      <c r="S214" t="str">
        <f t="shared" si="88"/>
        <v xml:space="preserve"> Euteleostomi</v>
      </c>
      <c r="T214" t="str">
        <f t="shared" si="89"/>
        <v>Mammalia</v>
      </c>
      <c r="U214" t="str">
        <f t="shared" si="90"/>
        <v xml:space="preserve"> Eutheria</v>
      </c>
      <c r="V214" t="str">
        <f t="shared" si="91"/>
        <v xml:space="preserve"> Euarchontoglires</v>
      </c>
      <c r="W214" t="str">
        <f t="shared" si="92"/>
        <v xml:space="preserve"> Primates</v>
      </c>
      <c r="X214" t="str">
        <f t="shared" si="93"/>
        <v xml:space="preserve"> Haplorrhini</v>
      </c>
      <c r="Y214" t="str">
        <f t="shared" si="94"/>
        <v>Catarrhini</v>
      </c>
      <c r="Z214" t="str">
        <f t="shared" si="95"/>
        <v xml:space="preserve"> Hominidae</v>
      </c>
      <c r="AA214" t="str">
        <f t="shared" si="96"/>
        <v xml:space="preserve"> Gorilla.</v>
      </c>
      <c r="AB214">
        <f t="shared" si="97"/>
        <v>0</v>
      </c>
      <c r="AC214">
        <f t="shared" si="98"/>
        <v>0</v>
      </c>
      <c r="AD214">
        <f t="shared" si="99"/>
        <v>0</v>
      </c>
      <c r="AE214">
        <f t="shared" si="100"/>
        <v>0</v>
      </c>
      <c r="AF214">
        <f t="shared" si="101"/>
        <v>0</v>
      </c>
    </row>
    <row r="215" spans="1:32" x14ac:dyDescent="0.25">
      <c r="A215" t="s">
        <v>368</v>
      </c>
      <c r="B215" t="s">
        <v>369</v>
      </c>
      <c r="C215">
        <v>268</v>
      </c>
      <c r="D215" t="s">
        <v>12</v>
      </c>
      <c r="E215">
        <v>156</v>
      </c>
      <c r="F215">
        <v>265</v>
      </c>
      <c r="G215">
        <v>438</v>
      </c>
      <c r="H215" t="s">
        <v>13</v>
      </c>
      <c r="I215">
        <f t="shared" si="80"/>
        <v>1</v>
      </c>
      <c r="J215">
        <f t="shared" si="81"/>
        <v>1</v>
      </c>
      <c r="K215">
        <f t="shared" si="82"/>
        <v>110</v>
      </c>
      <c r="L215" t="str">
        <f t="shared" si="102"/>
        <v xml:space="preserve"> Loxodonta africana (African elephant).</v>
      </c>
      <c r="M215" t="str">
        <f t="shared" si="103"/>
        <v xml:space="preserve"> NCBI_TaxID=9785 {ECO:0000313|Ensembl:ENSLAFP00000001051};</v>
      </c>
      <c r="N215" t="str">
        <f t="shared" si="83"/>
        <v>Eukaryota</v>
      </c>
      <c r="O215" t="str">
        <f t="shared" si="84"/>
        <v xml:space="preserve"> Metazoa</v>
      </c>
      <c r="P215" t="str">
        <f t="shared" si="85"/>
        <v xml:space="preserve"> Chordata</v>
      </c>
      <c r="Q215" t="str">
        <f t="shared" si="86"/>
        <v xml:space="preserve"> Craniata</v>
      </c>
      <c r="R215" t="str">
        <f t="shared" si="87"/>
        <v xml:space="preserve"> Vertebrata</v>
      </c>
      <c r="S215" t="str">
        <f t="shared" si="88"/>
        <v xml:space="preserve"> Euteleostomi</v>
      </c>
      <c r="T215" t="str">
        <f t="shared" si="89"/>
        <v>Mammalia</v>
      </c>
      <c r="U215" t="str">
        <f t="shared" si="90"/>
        <v xml:space="preserve"> Eutheria</v>
      </c>
      <c r="V215" t="str">
        <f t="shared" si="91"/>
        <v xml:space="preserve"> Afrotheria</v>
      </c>
      <c r="W215" t="str">
        <f t="shared" si="92"/>
        <v xml:space="preserve"> Proboscidea</v>
      </c>
      <c r="X215" t="str">
        <f t="shared" si="93"/>
        <v xml:space="preserve"> Elephantidae</v>
      </c>
      <c r="Y215" t="str">
        <f t="shared" si="94"/>
        <v xml:space="preserve"> Loxodonta.</v>
      </c>
      <c r="Z215">
        <f t="shared" si="95"/>
        <v>0</v>
      </c>
      <c r="AA215">
        <f t="shared" si="96"/>
        <v>0</v>
      </c>
      <c r="AB215">
        <f t="shared" si="97"/>
        <v>0</v>
      </c>
      <c r="AC215">
        <f t="shared" si="98"/>
        <v>0</v>
      </c>
      <c r="AD215">
        <f t="shared" si="99"/>
        <v>0</v>
      </c>
      <c r="AE215">
        <f t="shared" si="100"/>
        <v>0</v>
      </c>
      <c r="AF215">
        <f t="shared" si="101"/>
        <v>0</v>
      </c>
    </row>
    <row r="216" spans="1:32" x14ac:dyDescent="0.25">
      <c r="A216" t="s">
        <v>368</v>
      </c>
      <c r="B216" t="s">
        <v>369</v>
      </c>
      <c r="C216">
        <v>268</v>
      </c>
      <c r="D216" t="s">
        <v>26</v>
      </c>
      <c r="E216">
        <v>1</v>
      </c>
      <c r="F216">
        <v>109</v>
      </c>
      <c r="G216">
        <v>101</v>
      </c>
      <c r="H216" t="s">
        <v>27</v>
      </c>
      <c r="I216">
        <f t="shared" si="80"/>
        <v>1</v>
      </c>
      <c r="J216">
        <f t="shared" si="81"/>
        <v>1</v>
      </c>
      <c r="K216">
        <f t="shared" si="82"/>
        <v>110</v>
      </c>
      <c r="L216" t="str">
        <f t="shared" si="102"/>
        <v xml:space="preserve"> Loxodonta africana (African elephant).</v>
      </c>
      <c r="M216" t="str">
        <f t="shared" si="103"/>
        <v xml:space="preserve"> NCBI_TaxID=9785 {ECO:0000313|Ensembl:ENSLAFP00000001051};</v>
      </c>
      <c r="N216" t="str">
        <f t="shared" si="83"/>
        <v>Eukaryota</v>
      </c>
      <c r="O216" t="str">
        <f t="shared" si="84"/>
        <v xml:space="preserve"> Metazoa</v>
      </c>
      <c r="P216" t="str">
        <f t="shared" si="85"/>
        <v xml:space="preserve"> Chordata</v>
      </c>
      <c r="Q216" t="str">
        <f t="shared" si="86"/>
        <v xml:space="preserve"> Craniata</v>
      </c>
      <c r="R216" t="str">
        <f t="shared" si="87"/>
        <v xml:space="preserve"> Vertebrata</v>
      </c>
      <c r="S216" t="str">
        <f t="shared" si="88"/>
        <v xml:space="preserve"> Euteleostomi</v>
      </c>
      <c r="T216" t="str">
        <f t="shared" si="89"/>
        <v>Mammalia</v>
      </c>
      <c r="U216" t="str">
        <f t="shared" si="90"/>
        <v xml:space="preserve"> Eutheria</v>
      </c>
      <c r="V216" t="str">
        <f t="shared" si="91"/>
        <v xml:space="preserve"> Afrotheria</v>
      </c>
      <c r="W216" t="str">
        <f t="shared" si="92"/>
        <v xml:space="preserve"> Proboscidea</v>
      </c>
      <c r="X216" t="str">
        <f t="shared" si="93"/>
        <v xml:space="preserve"> Elephantidae</v>
      </c>
      <c r="Y216" t="str">
        <f t="shared" si="94"/>
        <v xml:space="preserve"> Loxodonta.</v>
      </c>
      <c r="Z216">
        <f t="shared" si="95"/>
        <v>0</v>
      </c>
      <c r="AA216">
        <f t="shared" si="96"/>
        <v>0</v>
      </c>
      <c r="AB216">
        <f t="shared" si="97"/>
        <v>0</v>
      </c>
      <c r="AC216">
        <f t="shared" si="98"/>
        <v>0</v>
      </c>
      <c r="AD216">
        <f t="shared" si="99"/>
        <v>0</v>
      </c>
      <c r="AE216">
        <f t="shared" si="100"/>
        <v>0</v>
      </c>
      <c r="AF216">
        <f t="shared" si="101"/>
        <v>0</v>
      </c>
    </row>
    <row r="217" spans="1:32" x14ac:dyDescent="0.25">
      <c r="A217" t="s">
        <v>370</v>
      </c>
      <c r="B217" t="s">
        <v>371</v>
      </c>
      <c r="C217">
        <v>262</v>
      </c>
      <c r="D217" t="s">
        <v>12</v>
      </c>
      <c r="E217">
        <v>140</v>
      </c>
      <c r="F217">
        <v>257</v>
      </c>
      <c r="G217">
        <v>438</v>
      </c>
      <c r="H217" t="s">
        <v>13</v>
      </c>
      <c r="I217">
        <f t="shared" si="80"/>
        <v>1</v>
      </c>
      <c r="J217">
        <f t="shared" si="81"/>
        <v>1</v>
      </c>
      <c r="K217">
        <f t="shared" si="82"/>
        <v>118</v>
      </c>
      <c r="L217" t="str">
        <f t="shared" si="102"/>
        <v xml:space="preserve"> Loxodonta africana (African elephant).</v>
      </c>
      <c r="M217" t="str">
        <f t="shared" si="103"/>
        <v xml:space="preserve"> NCBI_TaxID=9785 {ECO:0000313|Ensembl:ENSLAFP00000003388};</v>
      </c>
      <c r="N217" t="str">
        <f t="shared" si="83"/>
        <v>Eukaryota</v>
      </c>
      <c r="O217" t="str">
        <f t="shared" si="84"/>
        <v xml:space="preserve"> Metazoa</v>
      </c>
      <c r="P217" t="str">
        <f t="shared" si="85"/>
        <v xml:space="preserve"> Chordata</v>
      </c>
      <c r="Q217" t="str">
        <f t="shared" si="86"/>
        <v xml:space="preserve"> Craniata</v>
      </c>
      <c r="R217" t="str">
        <f t="shared" si="87"/>
        <v xml:space="preserve"> Vertebrata</v>
      </c>
      <c r="S217" t="str">
        <f t="shared" si="88"/>
        <v xml:space="preserve"> Euteleostomi</v>
      </c>
      <c r="T217" t="str">
        <f t="shared" si="89"/>
        <v>Mammalia</v>
      </c>
      <c r="U217" t="str">
        <f t="shared" si="90"/>
        <v xml:space="preserve"> Eutheria</v>
      </c>
      <c r="V217" t="str">
        <f t="shared" si="91"/>
        <v xml:space="preserve"> Afrotheria</v>
      </c>
      <c r="W217" t="str">
        <f t="shared" si="92"/>
        <v xml:space="preserve"> Proboscidea</v>
      </c>
      <c r="X217" t="str">
        <f t="shared" si="93"/>
        <v xml:space="preserve"> Elephantidae</v>
      </c>
      <c r="Y217" t="str">
        <f t="shared" si="94"/>
        <v xml:space="preserve"> Loxodonta.</v>
      </c>
      <c r="Z217">
        <f t="shared" si="95"/>
        <v>0</v>
      </c>
      <c r="AA217">
        <f t="shared" si="96"/>
        <v>0</v>
      </c>
      <c r="AB217">
        <f t="shared" si="97"/>
        <v>0</v>
      </c>
      <c r="AC217">
        <f t="shared" si="98"/>
        <v>0</v>
      </c>
      <c r="AD217">
        <f t="shared" si="99"/>
        <v>0</v>
      </c>
      <c r="AE217">
        <f t="shared" si="100"/>
        <v>0</v>
      </c>
      <c r="AF217">
        <f t="shared" si="101"/>
        <v>0</v>
      </c>
    </row>
    <row r="218" spans="1:32" x14ac:dyDescent="0.25">
      <c r="A218" t="s">
        <v>370</v>
      </c>
      <c r="B218" t="s">
        <v>371</v>
      </c>
      <c r="C218">
        <v>262</v>
      </c>
      <c r="D218" t="s">
        <v>26</v>
      </c>
      <c r="E218">
        <v>1</v>
      </c>
      <c r="F218">
        <v>100</v>
      </c>
      <c r="G218">
        <v>101</v>
      </c>
      <c r="H218" t="s">
        <v>27</v>
      </c>
      <c r="I218">
        <f t="shared" si="80"/>
        <v>1</v>
      </c>
      <c r="J218">
        <f t="shared" si="81"/>
        <v>1</v>
      </c>
      <c r="K218">
        <f t="shared" si="82"/>
        <v>118</v>
      </c>
      <c r="L218" t="str">
        <f t="shared" si="102"/>
        <v xml:space="preserve"> Loxodonta africana (African elephant).</v>
      </c>
      <c r="M218" t="str">
        <f t="shared" si="103"/>
        <v xml:space="preserve"> NCBI_TaxID=9785 {ECO:0000313|Ensembl:ENSLAFP00000003388};</v>
      </c>
      <c r="N218" t="str">
        <f t="shared" si="83"/>
        <v>Eukaryota</v>
      </c>
      <c r="O218" t="str">
        <f t="shared" si="84"/>
        <v xml:space="preserve"> Metazoa</v>
      </c>
      <c r="P218" t="str">
        <f t="shared" si="85"/>
        <v xml:space="preserve"> Chordata</v>
      </c>
      <c r="Q218" t="str">
        <f t="shared" si="86"/>
        <v xml:space="preserve"> Craniata</v>
      </c>
      <c r="R218" t="str">
        <f t="shared" si="87"/>
        <v xml:space="preserve"> Vertebrata</v>
      </c>
      <c r="S218" t="str">
        <f t="shared" si="88"/>
        <v xml:space="preserve"> Euteleostomi</v>
      </c>
      <c r="T218" t="str">
        <f t="shared" si="89"/>
        <v>Mammalia</v>
      </c>
      <c r="U218" t="str">
        <f t="shared" si="90"/>
        <v xml:space="preserve"> Eutheria</v>
      </c>
      <c r="V218" t="str">
        <f t="shared" si="91"/>
        <v xml:space="preserve"> Afrotheria</v>
      </c>
      <c r="W218" t="str">
        <f t="shared" si="92"/>
        <v xml:space="preserve"> Proboscidea</v>
      </c>
      <c r="X218" t="str">
        <f t="shared" si="93"/>
        <v xml:space="preserve"> Elephantidae</v>
      </c>
      <c r="Y218" t="str">
        <f t="shared" si="94"/>
        <v xml:space="preserve"> Loxodonta.</v>
      </c>
      <c r="Z218">
        <f t="shared" si="95"/>
        <v>0</v>
      </c>
      <c r="AA218">
        <f t="shared" si="96"/>
        <v>0</v>
      </c>
      <c r="AB218">
        <f t="shared" si="97"/>
        <v>0</v>
      </c>
      <c r="AC218">
        <f t="shared" si="98"/>
        <v>0</v>
      </c>
      <c r="AD218">
        <f t="shared" si="99"/>
        <v>0</v>
      </c>
      <c r="AE218">
        <f t="shared" si="100"/>
        <v>0</v>
      </c>
      <c r="AF218">
        <f t="shared" si="101"/>
        <v>0</v>
      </c>
    </row>
    <row r="219" spans="1:32" x14ac:dyDescent="0.25">
      <c r="A219" t="s">
        <v>372</v>
      </c>
      <c r="B219" t="s">
        <v>373</v>
      </c>
      <c r="C219">
        <v>156</v>
      </c>
      <c r="D219" t="s">
        <v>12</v>
      </c>
      <c r="E219">
        <v>36</v>
      </c>
      <c r="F219">
        <v>152</v>
      </c>
      <c r="G219">
        <v>438</v>
      </c>
      <c r="H219" t="s">
        <v>13</v>
      </c>
      <c r="I219">
        <f t="shared" si="80"/>
        <v>1</v>
      </c>
      <c r="J219">
        <f t="shared" si="81"/>
        <v>0</v>
      </c>
      <c r="K219">
        <f t="shared" si="82"/>
        <v>117</v>
      </c>
      <c r="L219" t="str">
        <f t="shared" si="102"/>
        <v xml:space="preserve"> Loxodonta africana (African elephant).</v>
      </c>
      <c r="M219" t="str">
        <f t="shared" si="103"/>
        <v xml:space="preserve"> NCBI_TaxID=9785 {ECO:0000313|Ensembl:ENSLAFP00000012345};</v>
      </c>
      <c r="N219" t="str">
        <f t="shared" si="83"/>
        <v>Eukaryota</v>
      </c>
      <c r="O219" t="str">
        <f t="shared" si="84"/>
        <v xml:space="preserve"> Metazoa</v>
      </c>
      <c r="P219" t="str">
        <f t="shared" si="85"/>
        <v xml:space="preserve"> Chordata</v>
      </c>
      <c r="Q219" t="str">
        <f t="shared" si="86"/>
        <v xml:space="preserve"> Craniata</v>
      </c>
      <c r="R219" t="str">
        <f t="shared" si="87"/>
        <v xml:space="preserve"> Vertebrata</v>
      </c>
      <c r="S219" t="str">
        <f t="shared" si="88"/>
        <v xml:space="preserve"> Euteleostomi</v>
      </c>
      <c r="T219" t="str">
        <f t="shared" si="89"/>
        <v>Mammalia</v>
      </c>
      <c r="U219" t="str">
        <f t="shared" si="90"/>
        <v xml:space="preserve"> Eutheria</v>
      </c>
      <c r="V219" t="str">
        <f t="shared" si="91"/>
        <v xml:space="preserve"> Afrotheria</v>
      </c>
      <c r="W219" t="str">
        <f t="shared" si="92"/>
        <v xml:space="preserve"> Proboscidea</v>
      </c>
      <c r="X219" t="str">
        <f t="shared" si="93"/>
        <v xml:space="preserve"> Elephantidae</v>
      </c>
      <c r="Y219" t="str">
        <f t="shared" si="94"/>
        <v xml:space="preserve"> Loxodonta.</v>
      </c>
      <c r="Z219">
        <f t="shared" si="95"/>
        <v>0</v>
      </c>
      <c r="AA219">
        <f t="shared" si="96"/>
        <v>0</v>
      </c>
      <c r="AB219">
        <f t="shared" si="97"/>
        <v>0</v>
      </c>
      <c r="AC219">
        <f t="shared" si="98"/>
        <v>0</v>
      </c>
      <c r="AD219">
        <f t="shared" si="99"/>
        <v>0</v>
      </c>
      <c r="AE219">
        <f t="shared" si="100"/>
        <v>0</v>
      </c>
      <c r="AF219">
        <f t="shared" si="101"/>
        <v>0</v>
      </c>
    </row>
    <row r="220" spans="1:32" x14ac:dyDescent="0.25">
      <c r="A220" t="s">
        <v>374</v>
      </c>
      <c r="B220" t="s">
        <v>375</v>
      </c>
      <c r="C220">
        <v>152</v>
      </c>
      <c r="D220" t="s">
        <v>12</v>
      </c>
      <c r="E220">
        <v>33</v>
      </c>
      <c r="F220">
        <v>148</v>
      </c>
      <c r="G220">
        <v>438</v>
      </c>
      <c r="H220" t="s">
        <v>13</v>
      </c>
      <c r="I220">
        <f t="shared" si="80"/>
        <v>1</v>
      </c>
      <c r="J220">
        <f t="shared" si="81"/>
        <v>0</v>
      </c>
      <c r="K220">
        <f t="shared" si="82"/>
        <v>116</v>
      </c>
      <c r="L220" t="str">
        <f t="shared" si="102"/>
        <v xml:space="preserve"> Loxodonta africana (African elephant).</v>
      </c>
      <c r="M220" t="str">
        <f t="shared" si="103"/>
        <v xml:space="preserve"> NCBI_TaxID=9785 {ECO:0000313|Ensembl:ENSLAFP00000017122};</v>
      </c>
      <c r="N220" t="str">
        <f t="shared" si="83"/>
        <v>Eukaryota</v>
      </c>
      <c r="O220" t="str">
        <f t="shared" si="84"/>
        <v xml:space="preserve"> Metazoa</v>
      </c>
      <c r="P220" t="str">
        <f t="shared" si="85"/>
        <v xml:space="preserve"> Chordata</v>
      </c>
      <c r="Q220" t="str">
        <f t="shared" si="86"/>
        <v xml:space="preserve"> Craniata</v>
      </c>
      <c r="R220" t="str">
        <f t="shared" si="87"/>
        <v xml:space="preserve"> Vertebrata</v>
      </c>
      <c r="S220" t="str">
        <f t="shared" si="88"/>
        <v xml:space="preserve"> Euteleostomi</v>
      </c>
      <c r="T220" t="str">
        <f t="shared" si="89"/>
        <v>Mammalia</v>
      </c>
      <c r="U220" t="str">
        <f t="shared" si="90"/>
        <v xml:space="preserve"> Eutheria</v>
      </c>
      <c r="V220" t="str">
        <f t="shared" si="91"/>
        <v xml:space="preserve"> Afrotheria</v>
      </c>
      <c r="W220" t="str">
        <f t="shared" si="92"/>
        <v xml:space="preserve"> Proboscidea</v>
      </c>
      <c r="X220" t="str">
        <f t="shared" si="93"/>
        <v xml:space="preserve"> Elephantidae</v>
      </c>
      <c r="Y220" t="str">
        <f t="shared" si="94"/>
        <v xml:space="preserve"> Loxodonta.</v>
      </c>
      <c r="Z220">
        <f t="shared" si="95"/>
        <v>0</v>
      </c>
      <c r="AA220">
        <f t="shared" si="96"/>
        <v>0</v>
      </c>
      <c r="AB220">
        <f t="shared" si="97"/>
        <v>0</v>
      </c>
      <c r="AC220">
        <f t="shared" si="98"/>
        <v>0</v>
      </c>
      <c r="AD220">
        <f t="shared" si="99"/>
        <v>0</v>
      </c>
      <c r="AE220">
        <f t="shared" si="100"/>
        <v>0</v>
      </c>
      <c r="AF220">
        <f t="shared" si="101"/>
        <v>0</v>
      </c>
    </row>
    <row r="221" spans="1:32" x14ac:dyDescent="0.25">
      <c r="A221" t="s">
        <v>376</v>
      </c>
      <c r="B221" t="s">
        <v>377</v>
      </c>
      <c r="C221">
        <v>148</v>
      </c>
      <c r="D221" t="s">
        <v>12</v>
      </c>
      <c r="E221">
        <v>28</v>
      </c>
      <c r="F221">
        <v>144</v>
      </c>
      <c r="G221">
        <v>438</v>
      </c>
      <c r="H221" t="s">
        <v>13</v>
      </c>
      <c r="I221">
        <f t="shared" si="80"/>
        <v>1</v>
      </c>
      <c r="J221">
        <f t="shared" si="81"/>
        <v>0</v>
      </c>
      <c r="K221">
        <f t="shared" si="82"/>
        <v>117</v>
      </c>
      <c r="L221" t="str">
        <f t="shared" si="102"/>
        <v xml:space="preserve"> Loxodonta africana (African elephant).</v>
      </c>
      <c r="M221" t="str">
        <f t="shared" si="103"/>
        <v xml:space="preserve"> NCBI_TaxID=9785 {ECO:0000313|Ensembl:ENSLAFP00000017917};</v>
      </c>
      <c r="N221" t="str">
        <f t="shared" si="83"/>
        <v>Eukaryota</v>
      </c>
      <c r="O221" t="str">
        <f t="shared" si="84"/>
        <v xml:space="preserve"> Metazoa</v>
      </c>
      <c r="P221" t="str">
        <f t="shared" si="85"/>
        <v xml:space="preserve"> Chordata</v>
      </c>
      <c r="Q221" t="str">
        <f t="shared" si="86"/>
        <v xml:space="preserve"> Craniata</v>
      </c>
      <c r="R221" t="str">
        <f t="shared" si="87"/>
        <v xml:space="preserve"> Vertebrata</v>
      </c>
      <c r="S221" t="str">
        <f t="shared" si="88"/>
        <v xml:space="preserve"> Euteleostomi</v>
      </c>
      <c r="T221" t="str">
        <f t="shared" si="89"/>
        <v>Mammalia</v>
      </c>
      <c r="U221" t="str">
        <f t="shared" si="90"/>
        <v xml:space="preserve"> Eutheria</v>
      </c>
      <c r="V221" t="str">
        <f t="shared" si="91"/>
        <v xml:space="preserve"> Afrotheria</v>
      </c>
      <c r="W221" t="str">
        <f t="shared" si="92"/>
        <v xml:space="preserve"> Proboscidea</v>
      </c>
      <c r="X221" t="str">
        <f t="shared" si="93"/>
        <v xml:space="preserve"> Elephantidae</v>
      </c>
      <c r="Y221" t="str">
        <f t="shared" si="94"/>
        <v xml:space="preserve"> Loxodonta.</v>
      </c>
      <c r="Z221">
        <f t="shared" si="95"/>
        <v>0</v>
      </c>
      <c r="AA221">
        <f t="shared" si="96"/>
        <v>0</v>
      </c>
      <c r="AB221">
        <f t="shared" si="97"/>
        <v>0</v>
      </c>
      <c r="AC221">
        <f t="shared" si="98"/>
        <v>0</v>
      </c>
      <c r="AD221">
        <f t="shared" si="99"/>
        <v>0</v>
      </c>
      <c r="AE221">
        <f t="shared" si="100"/>
        <v>0</v>
      </c>
      <c r="AF221">
        <f t="shared" si="101"/>
        <v>0</v>
      </c>
    </row>
    <row r="222" spans="1:32" x14ac:dyDescent="0.25">
      <c r="A222" t="s">
        <v>378</v>
      </c>
      <c r="B222" t="s">
        <v>379</v>
      </c>
      <c r="C222">
        <v>191</v>
      </c>
      <c r="D222" t="s">
        <v>12</v>
      </c>
      <c r="E222">
        <v>69</v>
      </c>
      <c r="F222">
        <v>183</v>
      </c>
      <c r="G222">
        <v>438</v>
      </c>
      <c r="H222" t="s">
        <v>13</v>
      </c>
      <c r="I222">
        <f t="shared" si="80"/>
        <v>1</v>
      </c>
      <c r="J222">
        <f t="shared" si="81"/>
        <v>0</v>
      </c>
      <c r="K222">
        <f t="shared" si="82"/>
        <v>115</v>
      </c>
      <c r="L222" t="str">
        <f t="shared" si="102"/>
        <v xml:space="preserve"> Loxodonta africana (African elephant).</v>
      </c>
      <c r="M222" t="str">
        <f t="shared" si="103"/>
        <v xml:space="preserve"> NCBI_TaxID=9785 {ECO:0000313|Ensembl:ENSLAFP00000017961};</v>
      </c>
      <c r="N222" t="str">
        <f t="shared" si="83"/>
        <v>Eukaryota</v>
      </c>
      <c r="O222" t="str">
        <f t="shared" si="84"/>
        <v xml:space="preserve"> Metazoa</v>
      </c>
      <c r="P222" t="str">
        <f t="shared" si="85"/>
        <v xml:space="preserve"> Chordata</v>
      </c>
      <c r="Q222" t="str">
        <f t="shared" si="86"/>
        <v xml:space="preserve"> Craniata</v>
      </c>
      <c r="R222" t="str">
        <f t="shared" si="87"/>
        <v xml:space="preserve"> Vertebrata</v>
      </c>
      <c r="S222" t="str">
        <f t="shared" si="88"/>
        <v xml:space="preserve"> Euteleostomi</v>
      </c>
      <c r="T222" t="str">
        <f t="shared" si="89"/>
        <v>Mammalia</v>
      </c>
      <c r="U222" t="str">
        <f t="shared" si="90"/>
        <v xml:space="preserve"> Eutheria</v>
      </c>
      <c r="V222" t="str">
        <f t="shared" si="91"/>
        <v xml:space="preserve"> Afrotheria</v>
      </c>
      <c r="W222" t="str">
        <f t="shared" si="92"/>
        <v xml:space="preserve"> Proboscidea</v>
      </c>
      <c r="X222" t="str">
        <f t="shared" si="93"/>
        <v xml:space="preserve"> Elephantidae</v>
      </c>
      <c r="Y222" t="str">
        <f t="shared" si="94"/>
        <v xml:space="preserve"> Loxodonta.</v>
      </c>
      <c r="Z222">
        <f t="shared" si="95"/>
        <v>0</v>
      </c>
      <c r="AA222">
        <f t="shared" si="96"/>
        <v>0</v>
      </c>
      <c r="AB222">
        <f t="shared" si="97"/>
        <v>0</v>
      </c>
      <c r="AC222">
        <f t="shared" si="98"/>
        <v>0</v>
      </c>
      <c r="AD222">
        <f t="shared" si="99"/>
        <v>0</v>
      </c>
      <c r="AE222">
        <f t="shared" si="100"/>
        <v>0</v>
      </c>
      <c r="AF222">
        <f t="shared" si="101"/>
        <v>0</v>
      </c>
    </row>
    <row r="223" spans="1:32" x14ac:dyDescent="0.25">
      <c r="A223" t="s">
        <v>380</v>
      </c>
      <c r="B223" t="s">
        <v>381</v>
      </c>
      <c r="C223">
        <v>175</v>
      </c>
      <c r="D223" t="s">
        <v>12</v>
      </c>
      <c r="E223">
        <v>60</v>
      </c>
      <c r="F223">
        <v>171</v>
      </c>
      <c r="G223">
        <v>438</v>
      </c>
      <c r="H223" t="s">
        <v>13</v>
      </c>
      <c r="I223">
        <f t="shared" si="80"/>
        <v>1</v>
      </c>
      <c r="J223">
        <f t="shared" si="81"/>
        <v>0</v>
      </c>
      <c r="K223">
        <f t="shared" si="82"/>
        <v>112</v>
      </c>
      <c r="L223" t="str">
        <f t="shared" si="102"/>
        <v xml:space="preserve"> Loxodonta africana (African elephant).</v>
      </c>
      <c r="M223" t="str">
        <f t="shared" si="103"/>
        <v xml:space="preserve"> NCBI_TaxID=9785 {ECO:0000313|Ensembl:ENSLAFP00000018270, ECO:0000313|Proteomes:UP000007646};</v>
      </c>
      <c r="N223" t="str">
        <f t="shared" si="83"/>
        <v>Eukaryota</v>
      </c>
      <c r="O223" t="str">
        <f t="shared" si="84"/>
        <v xml:space="preserve"> Metazoa</v>
      </c>
      <c r="P223" t="str">
        <f t="shared" si="85"/>
        <v xml:space="preserve"> Chordata</v>
      </c>
      <c r="Q223" t="str">
        <f t="shared" si="86"/>
        <v xml:space="preserve"> Craniata</v>
      </c>
      <c r="R223" t="str">
        <f t="shared" si="87"/>
        <v xml:space="preserve"> Vertebrata</v>
      </c>
      <c r="S223" t="str">
        <f t="shared" si="88"/>
        <v xml:space="preserve"> Euteleostomi</v>
      </c>
      <c r="T223" t="str">
        <f t="shared" si="89"/>
        <v>Mammalia</v>
      </c>
      <c r="U223" t="str">
        <f t="shared" si="90"/>
        <v xml:space="preserve"> Eutheria</v>
      </c>
      <c r="V223" t="str">
        <f t="shared" si="91"/>
        <v xml:space="preserve"> Afrotheria</v>
      </c>
      <c r="W223" t="str">
        <f t="shared" si="92"/>
        <v xml:space="preserve"> Proboscidea</v>
      </c>
      <c r="X223" t="str">
        <f t="shared" si="93"/>
        <v xml:space="preserve"> Elephantidae</v>
      </c>
      <c r="Y223" t="str">
        <f t="shared" si="94"/>
        <v xml:space="preserve"> Loxodonta.</v>
      </c>
      <c r="Z223">
        <f t="shared" si="95"/>
        <v>0</v>
      </c>
      <c r="AA223">
        <f t="shared" si="96"/>
        <v>0</v>
      </c>
      <c r="AB223">
        <f t="shared" si="97"/>
        <v>0</v>
      </c>
      <c r="AC223">
        <f t="shared" si="98"/>
        <v>0</v>
      </c>
      <c r="AD223">
        <f t="shared" si="99"/>
        <v>0</v>
      </c>
      <c r="AE223">
        <f t="shared" si="100"/>
        <v>0</v>
      </c>
      <c r="AF223">
        <f t="shared" si="101"/>
        <v>0</v>
      </c>
    </row>
    <row r="224" spans="1:32" x14ac:dyDescent="0.25">
      <c r="A224" t="s">
        <v>382</v>
      </c>
      <c r="B224" t="s">
        <v>383</v>
      </c>
      <c r="C224">
        <v>195</v>
      </c>
      <c r="D224" t="s">
        <v>12</v>
      </c>
      <c r="E224">
        <v>73</v>
      </c>
      <c r="F224">
        <v>187</v>
      </c>
      <c r="G224">
        <v>438</v>
      </c>
      <c r="H224" t="s">
        <v>13</v>
      </c>
      <c r="I224">
        <f t="shared" si="80"/>
        <v>1</v>
      </c>
      <c r="J224">
        <f t="shared" si="81"/>
        <v>0</v>
      </c>
      <c r="K224">
        <f t="shared" si="82"/>
        <v>115</v>
      </c>
      <c r="L224" t="str">
        <f t="shared" si="102"/>
        <v xml:space="preserve"> Loxodonta africana (African elephant).</v>
      </c>
      <c r="M224" t="str">
        <f t="shared" si="103"/>
        <v xml:space="preserve"> NCBI_TaxID=9785 {ECO:0000313|Ensembl:ENSLAFP00000022754};</v>
      </c>
      <c r="N224" t="str">
        <f t="shared" si="83"/>
        <v>Eukaryota</v>
      </c>
      <c r="O224" t="str">
        <f t="shared" si="84"/>
        <v xml:space="preserve"> Metazoa</v>
      </c>
      <c r="P224" t="str">
        <f t="shared" si="85"/>
        <v xml:space="preserve"> Chordata</v>
      </c>
      <c r="Q224" t="str">
        <f t="shared" si="86"/>
        <v xml:space="preserve"> Craniata</v>
      </c>
      <c r="R224" t="str">
        <f t="shared" si="87"/>
        <v xml:space="preserve"> Vertebrata</v>
      </c>
      <c r="S224" t="str">
        <f t="shared" si="88"/>
        <v xml:space="preserve"> Euteleostomi</v>
      </c>
      <c r="T224" t="str">
        <f t="shared" si="89"/>
        <v>Mammalia</v>
      </c>
      <c r="U224" t="str">
        <f t="shared" si="90"/>
        <v xml:space="preserve"> Eutheria</v>
      </c>
      <c r="V224" t="str">
        <f t="shared" si="91"/>
        <v xml:space="preserve"> Afrotheria</v>
      </c>
      <c r="W224" t="str">
        <f t="shared" si="92"/>
        <v xml:space="preserve"> Proboscidea</v>
      </c>
      <c r="X224" t="str">
        <f t="shared" si="93"/>
        <v xml:space="preserve"> Elephantidae</v>
      </c>
      <c r="Y224" t="str">
        <f t="shared" si="94"/>
        <v xml:space="preserve"> Loxodonta.</v>
      </c>
      <c r="Z224">
        <f t="shared" si="95"/>
        <v>0</v>
      </c>
      <c r="AA224">
        <f t="shared" si="96"/>
        <v>0</v>
      </c>
      <c r="AB224">
        <f t="shared" si="97"/>
        <v>0</v>
      </c>
      <c r="AC224">
        <f t="shared" si="98"/>
        <v>0</v>
      </c>
      <c r="AD224">
        <f t="shared" si="99"/>
        <v>0</v>
      </c>
      <c r="AE224">
        <f t="shared" si="100"/>
        <v>0</v>
      </c>
      <c r="AF224">
        <f t="shared" si="101"/>
        <v>0</v>
      </c>
    </row>
    <row r="225" spans="1:32" x14ac:dyDescent="0.25">
      <c r="A225" t="s">
        <v>384</v>
      </c>
      <c r="B225" t="s">
        <v>385</v>
      </c>
      <c r="C225">
        <v>175</v>
      </c>
      <c r="D225" t="s">
        <v>12</v>
      </c>
      <c r="E225">
        <v>57</v>
      </c>
      <c r="F225">
        <v>171</v>
      </c>
      <c r="G225">
        <v>438</v>
      </c>
      <c r="H225" t="s">
        <v>13</v>
      </c>
      <c r="I225">
        <f t="shared" si="80"/>
        <v>1</v>
      </c>
      <c r="J225">
        <f t="shared" si="81"/>
        <v>0</v>
      </c>
      <c r="K225">
        <f t="shared" si="82"/>
        <v>115</v>
      </c>
      <c r="L225" t="str">
        <f t="shared" si="102"/>
        <v xml:space="preserve"> Loxodonta africana (African elephant).</v>
      </c>
      <c r="M225" t="str">
        <f t="shared" si="103"/>
        <v xml:space="preserve"> NCBI_TaxID=9785 {ECO:0000313|Ensembl:ENSLAFP00000024027, ECO:0000313|Proteomes:UP000007646};</v>
      </c>
      <c r="N225" t="str">
        <f t="shared" si="83"/>
        <v>Eukaryota</v>
      </c>
      <c r="O225" t="str">
        <f t="shared" si="84"/>
        <v xml:space="preserve"> Metazoa</v>
      </c>
      <c r="P225" t="str">
        <f t="shared" si="85"/>
        <v xml:space="preserve"> Chordata</v>
      </c>
      <c r="Q225" t="str">
        <f t="shared" si="86"/>
        <v xml:space="preserve"> Craniata</v>
      </c>
      <c r="R225" t="str">
        <f t="shared" si="87"/>
        <v xml:space="preserve"> Vertebrata</v>
      </c>
      <c r="S225" t="str">
        <f t="shared" si="88"/>
        <v xml:space="preserve"> Euteleostomi</v>
      </c>
      <c r="T225" t="str">
        <f t="shared" si="89"/>
        <v>Mammalia</v>
      </c>
      <c r="U225" t="str">
        <f t="shared" si="90"/>
        <v xml:space="preserve"> Eutheria</v>
      </c>
      <c r="V225" t="str">
        <f t="shared" si="91"/>
        <v xml:space="preserve"> Afrotheria</v>
      </c>
      <c r="W225" t="str">
        <f t="shared" si="92"/>
        <v xml:space="preserve"> Proboscidea</v>
      </c>
      <c r="X225" t="str">
        <f t="shared" si="93"/>
        <v xml:space="preserve"> Elephantidae</v>
      </c>
      <c r="Y225" t="str">
        <f t="shared" si="94"/>
        <v xml:space="preserve"> Loxodonta.</v>
      </c>
      <c r="Z225">
        <f t="shared" si="95"/>
        <v>0</v>
      </c>
      <c r="AA225">
        <f t="shared" si="96"/>
        <v>0</v>
      </c>
      <c r="AB225">
        <f t="shared" si="97"/>
        <v>0</v>
      </c>
      <c r="AC225">
        <f t="shared" si="98"/>
        <v>0</v>
      </c>
      <c r="AD225">
        <f t="shared" si="99"/>
        <v>0</v>
      </c>
      <c r="AE225">
        <f t="shared" si="100"/>
        <v>0</v>
      </c>
      <c r="AF225">
        <f t="shared" si="101"/>
        <v>0</v>
      </c>
    </row>
    <row r="226" spans="1:32" x14ac:dyDescent="0.25">
      <c r="A226" t="s">
        <v>386</v>
      </c>
      <c r="B226" t="s">
        <v>387</v>
      </c>
      <c r="C226">
        <v>160</v>
      </c>
      <c r="D226" t="s">
        <v>12</v>
      </c>
      <c r="E226">
        <v>43</v>
      </c>
      <c r="F226">
        <v>156</v>
      </c>
      <c r="G226">
        <v>438</v>
      </c>
      <c r="H226" t="s">
        <v>13</v>
      </c>
      <c r="I226">
        <f t="shared" si="80"/>
        <v>1</v>
      </c>
      <c r="J226">
        <f t="shared" si="81"/>
        <v>0</v>
      </c>
      <c r="K226">
        <f t="shared" si="82"/>
        <v>114</v>
      </c>
      <c r="L226" t="str">
        <f t="shared" si="102"/>
        <v xml:space="preserve"> Loxodonta africana (African elephant).</v>
      </c>
      <c r="M226" t="str">
        <f t="shared" si="103"/>
        <v xml:space="preserve"> NCBI_TaxID=9785 {ECO:0000313|Ensembl:ENSLAFP00000028571};</v>
      </c>
      <c r="N226" t="str">
        <f t="shared" si="83"/>
        <v>Eukaryota</v>
      </c>
      <c r="O226" t="str">
        <f t="shared" si="84"/>
        <v xml:space="preserve"> Metazoa</v>
      </c>
      <c r="P226" t="str">
        <f t="shared" si="85"/>
        <v xml:space="preserve"> Chordata</v>
      </c>
      <c r="Q226" t="str">
        <f t="shared" si="86"/>
        <v xml:space="preserve"> Craniata</v>
      </c>
      <c r="R226" t="str">
        <f t="shared" si="87"/>
        <v xml:space="preserve"> Vertebrata</v>
      </c>
      <c r="S226" t="str">
        <f t="shared" si="88"/>
        <v xml:space="preserve"> Euteleostomi</v>
      </c>
      <c r="T226" t="str">
        <f t="shared" si="89"/>
        <v>Mammalia</v>
      </c>
      <c r="U226" t="str">
        <f t="shared" si="90"/>
        <v xml:space="preserve"> Eutheria</v>
      </c>
      <c r="V226" t="str">
        <f t="shared" si="91"/>
        <v xml:space="preserve"> Afrotheria</v>
      </c>
      <c r="W226" t="str">
        <f t="shared" si="92"/>
        <v xml:space="preserve"> Proboscidea</v>
      </c>
      <c r="X226" t="str">
        <f t="shared" si="93"/>
        <v xml:space="preserve"> Elephantidae</v>
      </c>
      <c r="Y226" t="str">
        <f t="shared" si="94"/>
        <v xml:space="preserve"> Loxodonta.</v>
      </c>
      <c r="Z226">
        <f t="shared" si="95"/>
        <v>0</v>
      </c>
      <c r="AA226">
        <f t="shared" si="96"/>
        <v>0</v>
      </c>
      <c r="AB226">
        <f t="shared" si="97"/>
        <v>0</v>
      </c>
      <c r="AC226">
        <f t="shared" si="98"/>
        <v>0</v>
      </c>
      <c r="AD226">
        <f t="shared" si="99"/>
        <v>0</v>
      </c>
      <c r="AE226">
        <f t="shared" si="100"/>
        <v>0</v>
      </c>
      <c r="AF226">
        <f t="shared" si="101"/>
        <v>0</v>
      </c>
    </row>
    <row r="227" spans="1:32" x14ac:dyDescent="0.25">
      <c r="A227" t="s">
        <v>388</v>
      </c>
      <c r="B227" t="s">
        <v>389</v>
      </c>
      <c r="C227">
        <v>261</v>
      </c>
      <c r="D227" t="s">
        <v>12</v>
      </c>
      <c r="E227">
        <v>144</v>
      </c>
      <c r="F227">
        <v>257</v>
      </c>
      <c r="G227">
        <v>438</v>
      </c>
      <c r="H227" t="s">
        <v>13</v>
      </c>
      <c r="I227">
        <f t="shared" si="80"/>
        <v>1</v>
      </c>
      <c r="J227">
        <f t="shared" si="81"/>
        <v>1</v>
      </c>
      <c r="K227">
        <f t="shared" si="82"/>
        <v>114</v>
      </c>
      <c r="L227" t="str">
        <f t="shared" si="102"/>
        <v xml:space="preserve"> Sarcophilus harrisii (Tasmanian devil) (Sarcophilus laniarius).</v>
      </c>
      <c r="M227" t="str">
        <f t="shared" si="103"/>
        <v xml:space="preserve"> NCBI_TaxID=9305 {ECO:0000313|Ensembl:ENSSHAP00000009660, ECO:0000313|Proteomes:UP000007648};</v>
      </c>
      <c r="N227" t="str">
        <f t="shared" si="83"/>
        <v>Eukaryota</v>
      </c>
      <c r="O227" t="str">
        <f t="shared" si="84"/>
        <v xml:space="preserve"> Metazoa</v>
      </c>
      <c r="P227" t="str">
        <f t="shared" si="85"/>
        <v xml:space="preserve"> Chordata</v>
      </c>
      <c r="Q227" t="str">
        <f t="shared" si="86"/>
        <v xml:space="preserve"> Craniata</v>
      </c>
      <c r="R227" t="str">
        <f t="shared" si="87"/>
        <v xml:space="preserve"> Vertebrata</v>
      </c>
      <c r="S227" t="str">
        <f t="shared" si="88"/>
        <v xml:space="preserve"> Euteleostomi</v>
      </c>
      <c r="T227" t="str">
        <f t="shared" si="89"/>
        <v>Mammalia</v>
      </c>
      <c r="U227" t="str">
        <f t="shared" si="90"/>
        <v xml:space="preserve"> Metatheria</v>
      </c>
      <c r="V227" t="str">
        <f t="shared" si="91"/>
        <v xml:space="preserve"> Dasyuromorphia</v>
      </c>
      <c r="W227" t="str">
        <f t="shared" si="92"/>
        <v xml:space="preserve"> Dasyuridae</v>
      </c>
      <c r="X227" t="str">
        <f t="shared" si="93"/>
        <v xml:space="preserve"> Sarcophilus.</v>
      </c>
      <c r="Y227">
        <f t="shared" si="94"/>
        <v>0</v>
      </c>
      <c r="Z227">
        <f t="shared" si="95"/>
        <v>0</v>
      </c>
      <c r="AA227">
        <f t="shared" si="96"/>
        <v>0</v>
      </c>
      <c r="AB227">
        <f t="shared" si="97"/>
        <v>0</v>
      </c>
      <c r="AC227">
        <f t="shared" si="98"/>
        <v>0</v>
      </c>
      <c r="AD227">
        <f t="shared" si="99"/>
        <v>0</v>
      </c>
      <c r="AE227">
        <f t="shared" si="100"/>
        <v>0</v>
      </c>
      <c r="AF227">
        <f t="shared" si="101"/>
        <v>0</v>
      </c>
    </row>
    <row r="228" spans="1:32" x14ac:dyDescent="0.25">
      <c r="A228" t="s">
        <v>388</v>
      </c>
      <c r="B228" t="s">
        <v>389</v>
      </c>
      <c r="C228">
        <v>261</v>
      </c>
      <c r="D228" t="s">
        <v>26</v>
      </c>
      <c r="E228">
        <v>1</v>
      </c>
      <c r="F228">
        <v>98</v>
      </c>
      <c r="G228">
        <v>101</v>
      </c>
      <c r="H228" t="s">
        <v>27</v>
      </c>
      <c r="I228">
        <f t="shared" si="80"/>
        <v>1</v>
      </c>
      <c r="J228">
        <f t="shared" si="81"/>
        <v>1</v>
      </c>
      <c r="K228">
        <f t="shared" si="82"/>
        <v>114</v>
      </c>
      <c r="L228" t="str">
        <f t="shared" si="102"/>
        <v xml:space="preserve"> Sarcophilus harrisii (Tasmanian devil) (Sarcophilus laniarius).</v>
      </c>
      <c r="M228" t="str">
        <f t="shared" si="103"/>
        <v xml:space="preserve"> NCBI_TaxID=9305 {ECO:0000313|Ensembl:ENSSHAP00000009660, ECO:0000313|Proteomes:UP000007648};</v>
      </c>
      <c r="N228" t="str">
        <f t="shared" si="83"/>
        <v>Eukaryota</v>
      </c>
      <c r="O228" t="str">
        <f t="shared" si="84"/>
        <v xml:space="preserve"> Metazoa</v>
      </c>
      <c r="P228" t="str">
        <f t="shared" si="85"/>
        <v xml:space="preserve"> Chordata</v>
      </c>
      <c r="Q228" t="str">
        <f t="shared" si="86"/>
        <v xml:space="preserve"> Craniata</v>
      </c>
      <c r="R228" t="str">
        <f t="shared" si="87"/>
        <v xml:space="preserve"> Vertebrata</v>
      </c>
      <c r="S228" t="str">
        <f t="shared" si="88"/>
        <v xml:space="preserve"> Euteleostomi</v>
      </c>
      <c r="T228" t="str">
        <f t="shared" si="89"/>
        <v>Mammalia</v>
      </c>
      <c r="U228" t="str">
        <f t="shared" si="90"/>
        <v xml:space="preserve"> Metatheria</v>
      </c>
      <c r="V228" t="str">
        <f t="shared" si="91"/>
        <v xml:space="preserve"> Dasyuromorphia</v>
      </c>
      <c r="W228" t="str">
        <f t="shared" si="92"/>
        <v xml:space="preserve"> Dasyuridae</v>
      </c>
      <c r="X228" t="str">
        <f t="shared" si="93"/>
        <v xml:space="preserve"> Sarcophilus.</v>
      </c>
      <c r="Y228">
        <f t="shared" si="94"/>
        <v>0</v>
      </c>
      <c r="Z228">
        <f t="shared" si="95"/>
        <v>0</v>
      </c>
      <c r="AA228">
        <f t="shared" si="96"/>
        <v>0</v>
      </c>
      <c r="AB228">
        <f t="shared" si="97"/>
        <v>0</v>
      </c>
      <c r="AC228">
        <f t="shared" si="98"/>
        <v>0</v>
      </c>
      <c r="AD228">
        <f t="shared" si="99"/>
        <v>0</v>
      </c>
      <c r="AE228">
        <f t="shared" si="100"/>
        <v>0</v>
      </c>
      <c r="AF228">
        <f t="shared" si="101"/>
        <v>0</v>
      </c>
    </row>
    <row r="229" spans="1:32" x14ac:dyDescent="0.25">
      <c r="A229" t="s">
        <v>390</v>
      </c>
      <c r="B229" t="s">
        <v>391</v>
      </c>
      <c r="C229">
        <v>273</v>
      </c>
      <c r="D229" t="s">
        <v>12</v>
      </c>
      <c r="E229">
        <v>150</v>
      </c>
      <c r="F229">
        <v>265</v>
      </c>
      <c r="G229">
        <v>438</v>
      </c>
      <c r="H229" t="s">
        <v>13</v>
      </c>
      <c r="I229">
        <f t="shared" si="80"/>
        <v>1</v>
      </c>
      <c r="J229">
        <f t="shared" si="81"/>
        <v>1</v>
      </c>
      <c r="K229">
        <f t="shared" si="82"/>
        <v>116</v>
      </c>
      <c r="L229" t="str">
        <f t="shared" si="102"/>
        <v xml:space="preserve"> Sarcophilus harrisii (Tasmanian devil) (Sarcophilus laniarius).</v>
      </c>
      <c r="M229" t="str">
        <f t="shared" si="103"/>
        <v xml:space="preserve"> NCBI_TaxID=9305 {ECO:0000313|Ensembl:ENSSHAP00000010316, ECO:0000313|Proteomes:UP000007648};</v>
      </c>
      <c r="N229" t="str">
        <f t="shared" si="83"/>
        <v>Eukaryota</v>
      </c>
      <c r="O229" t="str">
        <f t="shared" si="84"/>
        <v xml:space="preserve"> Metazoa</v>
      </c>
      <c r="P229" t="str">
        <f t="shared" si="85"/>
        <v xml:space="preserve"> Chordata</v>
      </c>
      <c r="Q229" t="str">
        <f t="shared" si="86"/>
        <v xml:space="preserve"> Craniata</v>
      </c>
      <c r="R229" t="str">
        <f t="shared" si="87"/>
        <v xml:space="preserve"> Vertebrata</v>
      </c>
      <c r="S229" t="str">
        <f t="shared" si="88"/>
        <v xml:space="preserve"> Euteleostomi</v>
      </c>
      <c r="T229" t="str">
        <f t="shared" si="89"/>
        <v>Mammalia</v>
      </c>
      <c r="U229" t="str">
        <f t="shared" si="90"/>
        <v xml:space="preserve"> Metatheria</v>
      </c>
      <c r="V229" t="str">
        <f t="shared" si="91"/>
        <v xml:space="preserve"> Dasyuromorphia</v>
      </c>
      <c r="W229" t="str">
        <f t="shared" si="92"/>
        <v xml:space="preserve"> Dasyuridae</v>
      </c>
      <c r="X229" t="str">
        <f t="shared" si="93"/>
        <v xml:space="preserve"> Sarcophilus.</v>
      </c>
      <c r="Y229">
        <f t="shared" si="94"/>
        <v>0</v>
      </c>
      <c r="Z229">
        <f t="shared" si="95"/>
        <v>0</v>
      </c>
      <c r="AA229">
        <f t="shared" si="96"/>
        <v>0</v>
      </c>
      <c r="AB229">
        <f t="shared" si="97"/>
        <v>0</v>
      </c>
      <c r="AC229">
        <f t="shared" si="98"/>
        <v>0</v>
      </c>
      <c r="AD229">
        <f t="shared" si="99"/>
        <v>0</v>
      </c>
      <c r="AE229">
        <f t="shared" si="100"/>
        <v>0</v>
      </c>
      <c r="AF229">
        <f t="shared" si="101"/>
        <v>0</v>
      </c>
    </row>
    <row r="230" spans="1:32" x14ac:dyDescent="0.25">
      <c r="A230" t="s">
        <v>390</v>
      </c>
      <c r="B230" t="s">
        <v>391</v>
      </c>
      <c r="C230">
        <v>273</v>
      </c>
      <c r="D230" t="s">
        <v>26</v>
      </c>
      <c r="E230">
        <v>1</v>
      </c>
      <c r="F230">
        <v>105</v>
      </c>
      <c r="G230">
        <v>101</v>
      </c>
      <c r="H230" t="s">
        <v>27</v>
      </c>
      <c r="I230">
        <f t="shared" si="80"/>
        <v>1</v>
      </c>
      <c r="J230">
        <f t="shared" si="81"/>
        <v>1</v>
      </c>
      <c r="K230">
        <f t="shared" si="82"/>
        <v>116</v>
      </c>
      <c r="L230" t="str">
        <f t="shared" si="102"/>
        <v xml:space="preserve"> Sarcophilus harrisii (Tasmanian devil) (Sarcophilus laniarius).</v>
      </c>
      <c r="M230" t="str">
        <f t="shared" si="103"/>
        <v xml:space="preserve"> NCBI_TaxID=9305 {ECO:0000313|Ensembl:ENSSHAP00000010316, ECO:0000313|Proteomes:UP000007648};</v>
      </c>
      <c r="N230" t="str">
        <f t="shared" si="83"/>
        <v>Eukaryota</v>
      </c>
      <c r="O230" t="str">
        <f t="shared" si="84"/>
        <v xml:space="preserve"> Metazoa</v>
      </c>
      <c r="P230" t="str">
        <f t="shared" si="85"/>
        <v xml:space="preserve"> Chordata</v>
      </c>
      <c r="Q230" t="str">
        <f t="shared" si="86"/>
        <v xml:space="preserve"> Craniata</v>
      </c>
      <c r="R230" t="str">
        <f t="shared" si="87"/>
        <v xml:space="preserve"> Vertebrata</v>
      </c>
      <c r="S230" t="str">
        <f t="shared" si="88"/>
        <v xml:space="preserve"> Euteleostomi</v>
      </c>
      <c r="T230" t="str">
        <f t="shared" si="89"/>
        <v>Mammalia</v>
      </c>
      <c r="U230" t="str">
        <f t="shared" si="90"/>
        <v xml:space="preserve"> Metatheria</v>
      </c>
      <c r="V230" t="str">
        <f t="shared" si="91"/>
        <v xml:space="preserve"> Dasyuromorphia</v>
      </c>
      <c r="W230" t="str">
        <f t="shared" si="92"/>
        <v xml:space="preserve"> Dasyuridae</v>
      </c>
      <c r="X230" t="str">
        <f t="shared" si="93"/>
        <v xml:space="preserve"> Sarcophilus.</v>
      </c>
      <c r="Y230">
        <f t="shared" si="94"/>
        <v>0</v>
      </c>
      <c r="Z230">
        <f t="shared" si="95"/>
        <v>0</v>
      </c>
      <c r="AA230">
        <f t="shared" si="96"/>
        <v>0</v>
      </c>
      <c r="AB230">
        <f t="shared" si="97"/>
        <v>0</v>
      </c>
      <c r="AC230">
        <f t="shared" si="98"/>
        <v>0</v>
      </c>
      <c r="AD230">
        <f t="shared" si="99"/>
        <v>0</v>
      </c>
      <c r="AE230">
        <f t="shared" si="100"/>
        <v>0</v>
      </c>
      <c r="AF230">
        <f t="shared" si="101"/>
        <v>0</v>
      </c>
    </row>
    <row r="231" spans="1:32" x14ac:dyDescent="0.25">
      <c r="A231" t="s">
        <v>392</v>
      </c>
      <c r="B231" t="s">
        <v>393</v>
      </c>
      <c r="C231">
        <v>177</v>
      </c>
      <c r="D231" t="s">
        <v>12</v>
      </c>
      <c r="E231">
        <v>47</v>
      </c>
      <c r="F231">
        <v>164</v>
      </c>
      <c r="G231">
        <v>438</v>
      </c>
      <c r="H231" t="s">
        <v>13</v>
      </c>
      <c r="I231">
        <f t="shared" si="80"/>
        <v>1</v>
      </c>
      <c r="J231">
        <f t="shared" si="81"/>
        <v>0</v>
      </c>
      <c r="K231">
        <f t="shared" si="82"/>
        <v>118</v>
      </c>
      <c r="L231" t="str">
        <f t="shared" si="102"/>
        <v xml:space="preserve"> Sarcophilus harrisii (Tasmanian devil) (Sarcophilus laniarius).</v>
      </c>
      <c r="M231" t="str">
        <f t="shared" si="103"/>
        <v xml:space="preserve"> NCBI_TaxID=9305 {ECO:0000313|Ensembl:ENSSHAP00000011916};</v>
      </c>
      <c r="N231" t="str">
        <f t="shared" si="83"/>
        <v>Eukaryota</v>
      </c>
      <c r="O231" t="str">
        <f t="shared" si="84"/>
        <v xml:space="preserve"> Metazoa</v>
      </c>
      <c r="P231" t="str">
        <f t="shared" si="85"/>
        <v xml:space="preserve"> Chordata</v>
      </c>
      <c r="Q231" t="str">
        <f t="shared" si="86"/>
        <v xml:space="preserve"> Craniata</v>
      </c>
      <c r="R231" t="str">
        <f t="shared" si="87"/>
        <v xml:space="preserve"> Vertebrata</v>
      </c>
      <c r="S231" t="str">
        <f t="shared" si="88"/>
        <v xml:space="preserve"> Euteleostomi</v>
      </c>
      <c r="T231" t="str">
        <f t="shared" si="89"/>
        <v>Mammalia</v>
      </c>
      <c r="U231" t="str">
        <f t="shared" si="90"/>
        <v xml:space="preserve"> Metatheria</v>
      </c>
      <c r="V231" t="str">
        <f t="shared" si="91"/>
        <v xml:space="preserve"> Dasyuromorphia</v>
      </c>
      <c r="W231" t="str">
        <f t="shared" si="92"/>
        <v xml:space="preserve"> Dasyuridae</v>
      </c>
      <c r="X231" t="str">
        <f t="shared" si="93"/>
        <v xml:space="preserve"> Sarcophilus.</v>
      </c>
      <c r="Y231">
        <f t="shared" si="94"/>
        <v>0</v>
      </c>
      <c r="Z231">
        <f t="shared" si="95"/>
        <v>0</v>
      </c>
      <c r="AA231">
        <f t="shared" si="96"/>
        <v>0</v>
      </c>
      <c r="AB231">
        <f t="shared" si="97"/>
        <v>0</v>
      </c>
      <c r="AC231">
        <f t="shared" si="98"/>
        <v>0</v>
      </c>
      <c r="AD231">
        <f t="shared" si="99"/>
        <v>0</v>
      </c>
      <c r="AE231">
        <f t="shared" si="100"/>
        <v>0</v>
      </c>
      <c r="AF231">
        <f t="shared" si="101"/>
        <v>0</v>
      </c>
    </row>
    <row r="232" spans="1:32" x14ac:dyDescent="0.25">
      <c r="A232" t="s">
        <v>394</v>
      </c>
      <c r="B232" t="s">
        <v>395</v>
      </c>
      <c r="C232">
        <v>160</v>
      </c>
      <c r="D232" t="s">
        <v>12</v>
      </c>
      <c r="E232">
        <v>55</v>
      </c>
      <c r="F232">
        <v>158</v>
      </c>
      <c r="G232">
        <v>438</v>
      </c>
      <c r="H232" t="s">
        <v>13</v>
      </c>
      <c r="I232">
        <f t="shared" si="80"/>
        <v>1</v>
      </c>
      <c r="J232">
        <f t="shared" si="81"/>
        <v>0</v>
      </c>
      <c r="K232">
        <f t="shared" si="82"/>
        <v>104</v>
      </c>
      <c r="L232" t="str">
        <f t="shared" si="102"/>
        <v xml:space="preserve"> Sarcophilus harrisii (Tasmanian devil) (Sarcophilus laniarius).</v>
      </c>
      <c r="M232" t="str">
        <f t="shared" si="103"/>
        <v xml:space="preserve"> NCBI_TaxID=9305 {ECO:0000313|Ensembl:ENSSHAP00000012217};</v>
      </c>
      <c r="N232" t="str">
        <f t="shared" si="83"/>
        <v>Eukaryota</v>
      </c>
      <c r="O232" t="str">
        <f t="shared" si="84"/>
        <v xml:space="preserve"> Metazoa</v>
      </c>
      <c r="P232" t="str">
        <f t="shared" si="85"/>
        <v xml:space="preserve"> Chordata</v>
      </c>
      <c r="Q232" t="str">
        <f t="shared" si="86"/>
        <v xml:space="preserve"> Craniata</v>
      </c>
      <c r="R232" t="str">
        <f t="shared" si="87"/>
        <v xml:space="preserve"> Vertebrata</v>
      </c>
      <c r="S232" t="str">
        <f t="shared" si="88"/>
        <v xml:space="preserve"> Euteleostomi</v>
      </c>
      <c r="T232" t="str">
        <f t="shared" si="89"/>
        <v>Mammalia</v>
      </c>
      <c r="U232" t="str">
        <f t="shared" si="90"/>
        <v xml:space="preserve"> Metatheria</v>
      </c>
      <c r="V232" t="str">
        <f t="shared" si="91"/>
        <v xml:space="preserve"> Dasyuromorphia</v>
      </c>
      <c r="W232" t="str">
        <f t="shared" si="92"/>
        <v xml:space="preserve"> Dasyuridae</v>
      </c>
      <c r="X232" t="str">
        <f t="shared" si="93"/>
        <v xml:space="preserve"> Sarcophilus.</v>
      </c>
      <c r="Y232">
        <f t="shared" si="94"/>
        <v>0</v>
      </c>
      <c r="Z232">
        <f t="shared" si="95"/>
        <v>0</v>
      </c>
      <c r="AA232">
        <f t="shared" si="96"/>
        <v>0</v>
      </c>
      <c r="AB232">
        <f t="shared" si="97"/>
        <v>0</v>
      </c>
      <c r="AC232">
        <f t="shared" si="98"/>
        <v>0</v>
      </c>
      <c r="AD232">
        <f t="shared" si="99"/>
        <v>0</v>
      </c>
      <c r="AE232">
        <f t="shared" si="100"/>
        <v>0</v>
      </c>
      <c r="AF232">
        <f t="shared" si="101"/>
        <v>0</v>
      </c>
    </row>
    <row r="233" spans="1:32" x14ac:dyDescent="0.25">
      <c r="A233" t="s">
        <v>396</v>
      </c>
      <c r="B233" t="s">
        <v>397</v>
      </c>
      <c r="C233">
        <v>154</v>
      </c>
      <c r="D233" t="s">
        <v>12</v>
      </c>
      <c r="E233">
        <v>33</v>
      </c>
      <c r="F233">
        <v>150</v>
      </c>
      <c r="G233">
        <v>438</v>
      </c>
      <c r="H233" t="s">
        <v>13</v>
      </c>
      <c r="I233">
        <f t="shared" si="80"/>
        <v>1</v>
      </c>
      <c r="J233">
        <f t="shared" si="81"/>
        <v>0</v>
      </c>
      <c r="K233">
        <f t="shared" si="82"/>
        <v>118</v>
      </c>
      <c r="L233" t="str">
        <f t="shared" si="102"/>
        <v xml:space="preserve"> Sarcophilus harrisii (Tasmanian devil) (Sarcophilus laniarius).</v>
      </c>
      <c r="M233" t="str">
        <f t="shared" si="103"/>
        <v xml:space="preserve"> NCBI_TaxID=9305 {ECO:0000313|Ensembl:ENSSHAP00000012339, ECO:0000313|Proteomes:UP000007648};</v>
      </c>
      <c r="N233" t="str">
        <f t="shared" si="83"/>
        <v>Eukaryota</v>
      </c>
      <c r="O233" t="str">
        <f t="shared" si="84"/>
        <v xml:space="preserve"> Metazoa</v>
      </c>
      <c r="P233" t="str">
        <f t="shared" si="85"/>
        <v xml:space="preserve"> Chordata</v>
      </c>
      <c r="Q233" t="str">
        <f t="shared" si="86"/>
        <v xml:space="preserve"> Craniata</v>
      </c>
      <c r="R233" t="str">
        <f t="shared" si="87"/>
        <v xml:space="preserve"> Vertebrata</v>
      </c>
      <c r="S233" t="str">
        <f t="shared" si="88"/>
        <v xml:space="preserve"> Euteleostomi</v>
      </c>
      <c r="T233" t="str">
        <f t="shared" si="89"/>
        <v>Mammalia</v>
      </c>
      <c r="U233" t="str">
        <f t="shared" si="90"/>
        <v xml:space="preserve"> Metatheria</v>
      </c>
      <c r="V233" t="str">
        <f t="shared" si="91"/>
        <v xml:space="preserve"> Dasyuromorphia</v>
      </c>
      <c r="W233" t="str">
        <f t="shared" si="92"/>
        <v xml:space="preserve"> Dasyuridae</v>
      </c>
      <c r="X233" t="str">
        <f t="shared" si="93"/>
        <v xml:space="preserve"> Sarcophilus.</v>
      </c>
      <c r="Y233">
        <f t="shared" si="94"/>
        <v>0</v>
      </c>
      <c r="Z233">
        <f t="shared" si="95"/>
        <v>0</v>
      </c>
      <c r="AA233">
        <f t="shared" si="96"/>
        <v>0</v>
      </c>
      <c r="AB233">
        <f t="shared" si="97"/>
        <v>0</v>
      </c>
      <c r="AC233">
        <f t="shared" si="98"/>
        <v>0</v>
      </c>
      <c r="AD233">
        <f t="shared" si="99"/>
        <v>0</v>
      </c>
      <c r="AE233">
        <f t="shared" si="100"/>
        <v>0</v>
      </c>
      <c r="AF233">
        <f t="shared" si="101"/>
        <v>0</v>
      </c>
    </row>
    <row r="234" spans="1:32" x14ac:dyDescent="0.25">
      <c r="A234" t="s">
        <v>398</v>
      </c>
      <c r="B234" t="s">
        <v>399</v>
      </c>
      <c r="C234">
        <v>152</v>
      </c>
      <c r="D234" t="s">
        <v>12</v>
      </c>
      <c r="E234">
        <v>40</v>
      </c>
      <c r="F234">
        <v>148</v>
      </c>
      <c r="G234">
        <v>438</v>
      </c>
      <c r="H234" t="s">
        <v>13</v>
      </c>
      <c r="I234">
        <f t="shared" si="80"/>
        <v>1</v>
      </c>
      <c r="J234">
        <f t="shared" si="81"/>
        <v>0</v>
      </c>
      <c r="K234">
        <f t="shared" si="82"/>
        <v>109</v>
      </c>
      <c r="L234" t="str">
        <f t="shared" si="102"/>
        <v xml:space="preserve"> Sarcophilus harrisii (Tasmanian devil) (Sarcophilus laniarius).</v>
      </c>
      <c r="M234" t="str">
        <f t="shared" si="103"/>
        <v xml:space="preserve"> NCBI_TaxID=9305 {ECO:0000313|Ensembl:ENSSHAP00000012424, ECO:0000313|Proteomes:UP000007648};</v>
      </c>
      <c r="N234" t="str">
        <f t="shared" si="83"/>
        <v>Eukaryota</v>
      </c>
      <c r="O234" t="str">
        <f t="shared" si="84"/>
        <v xml:space="preserve"> Metazoa</v>
      </c>
      <c r="P234" t="str">
        <f t="shared" si="85"/>
        <v xml:space="preserve"> Chordata</v>
      </c>
      <c r="Q234" t="str">
        <f t="shared" si="86"/>
        <v xml:space="preserve"> Craniata</v>
      </c>
      <c r="R234" t="str">
        <f t="shared" si="87"/>
        <v xml:space="preserve"> Vertebrata</v>
      </c>
      <c r="S234" t="str">
        <f t="shared" si="88"/>
        <v xml:space="preserve"> Euteleostomi</v>
      </c>
      <c r="T234" t="str">
        <f t="shared" si="89"/>
        <v>Mammalia</v>
      </c>
      <c r="U234" t="str">
        <f t="shared" si="90"/>
        <v xml:space="preserve"> Metatheria</v>
      </c>
      <c r="V234" t="str">
        <f t="shared" si="91"/>
        <v xml:space="preserve"> Dasyuromorphia</v>
      </c>
      <c r="W234" t="str">
        <f t="shared" si="92"/>
        <v xml:space="preserve"> Dasyuridae</v>
      </c>
      <c r="X234" t="str">
        <f t="shared" si="93"/>
        <v xml:space="preserve"> Sarcophilus.</v>
      </c>
      <c r="Y234">
        <f t="shared" si="94"/>
        <v>0</v>
      </c>
      <c r="Z234">
        <f t="shared" si="95"/>
        <v>0</v>
      </c>
      <c r="AA234">
        <f t="shared" si="96"/>
        <v>0</v>
      </c>
      <c r="AB234">
        <f t="shared" si="97"/>
        <v>0</v>
      </c>
      <c r="AC234">
        <f t="shared" si="98"/>
        <v>0</v>
      </c>
      <c r="AD234">
        <f t="shared" si="99"/>
        <v>0</v>
      </c>
      <c r="AE234">
        <f t="shared" si="100"/>
        <v>0</v>
      </c>
      <c r="AF234">
        <f t="shared" si="101"/>
        <v>0</v>
      </c>
    </row>
    <row r="235" spans="1:32" x14ac:dyDescent="0.25">
      <c r="A235" t="s">
        <v>400</v>
      </c>
      <c r="B235" t="s">
        <v>401</v>
      </c>
      <c r="C235">
        <v>175</v>
      </c>
      <c r="D235" t="s">
        <v>12</v>
      </c>
      <c r="E235">
        <v>60</v>
      </c>
      <c r="F235">
        <v>172</v>
      </c>
      <c r="G235">
        <v>438</v>
      </c>
      <c r="H235" t="s">
        <v>13</v>
      </c>
      <c r="I235">
        <f t="shared" si="80"/>
        <v>1</v>
      </c>
      <c r="J235">
        <f t="shared" si="81"/>
        <v>0</v>
      </c>
      <c r="K235">
        <f t="shared" si="82"/>
        <v>113</v>
      </c>
      <c r="L235" t="str">
        <f t="shared" si="102"/>
        <v xml:space="preserve"> Sarcophilus harrisii (Tasmanian devil) (Sarcophilus laniarius).</v>
      </c>
      <c r="M235" t="str">
        <f t="shared" si="103"/>
        <v xml:space="preserve"> NCBI_TaxID=9305 {ECO:0000313|Ensembl:ENSSHAP00000012983, ECO:0000313|Proteomes:UP000007648};</v>
      </c>
      <c r="N235" t="str">
        <f t="shared" si="83"/>
        <v>Eukaryota</v>
      </c>
      <c r="O235" t="str">
        <f t="shared" si="84"/>
        <v xml:space="preserve"> Metazoa</v>
      </c>
      <c r="P235" t="str">
        <f t="shared" si="85"/>
        <v xml:space="preserve"> Chordata</v>
      </c>
      <c r="Q235" t="str">
        <f t="shared" si="86"/>
        <v xml:space="preserve"> Craniata</v>
      </c>
      <c r="R235" t="str">
        <f t="shared" si="87"/>
        <v xml:space="preserve"> Vertebrata</v>
      </c>
      <c r="S235" t="str">
        <f t="shared" si="88"/>
        <v xml:space="preserve"> Euteleostomi</v>
      </c>
      <c r="T235" t="str">
        <f t="shared" si="89"/>
        <v>Mammalia</v>
      </c>
      <c r="U235" t="str">
        <f t="shared" si="90"/>
        <v xml:space="preserve"> Metatheria</v>
      </c>
      <c r="V235" t="str">
        <f t="shared" si="91"/>
        <v xml:space="preserve"> Dasyuromorphia</v>
      </c>
      <c r="W235" t="str">
        <f t="shared" si="92"/>
        <v xml:space="preserve"> Dasyuridae</v>
      </c>
      <c r="X235" t="str">
        <f t="shared" si="93"/>
        <v xml:space="preserve"> Sarcophilus.</v>
      </c>
      <c r="Y235">
        <f t="shared" si="94"/>
        <v>0</v>
      </c>
      <c r="Z235">
        <f t="shared" si="95"/>
        <v>0</v>
      </c>
      <c r="AA235">
        <f t="shared" si="96"/>
        <v>0</v>
      </c>
      <c r="AB235">
        <f t="shared" si="97"/>
        <v>0</v>
      </c>
      <c r="AC235">
        <f t="shared" si="98"/>
        <v>0</v>
      </c>
      <c r="AD235">
        <f t="shared" si="99"/>
        <v>0</v>
      </c>
      <c r="AE235">
        <f t="shared" si="100"/>
        <v>0</v>
      </c>
      <c r="AF235">
        <f t="shared" si="101"/>
        <v>0</v>
      </c>
    </row>
    <row r="236" spans="1:32" x14ac:dyDescent="0.25">
      <c r="A236" t="s">
        <v>402</v>
      </c>
      <c r="B236" t="s">
        <v>403</v>
      </c>
      <c r="C236">
        <v>212</v>
      </c>
      <c r="D236" t="s">
        <v>12</v>
      </c>
      <c r="E236">
        <v>80</v>
      </c>
      <c r="F236">
        <v>195</v>
      </c>
      <c r="G236">
        <v>438</v>
      </c>
      <c r="H236" t="s">
        <v>13</v>
      </c>
      <c r="I236">
        <f t="shared" si="80"/>
        <v>1</v>
      </c>
      <c r="J236">
        <f t="shared" si="81"/>
        <v>0</v>
      </c>
      <c r="K236">
        <f t="shared" si="82"/>
        <v>116</v>
      </c>
      <c r="L236" t="str">
        <f t="shared" si="102"/>
        <v xml:space="preserve"> Sarcophilus harrisii (Tasmanian devil) (Sarcophilus laniarius).</v>
      </c>
      <c r="M236" t="str">
        <f t="shared" si="103"/>
        <v xml:space="preserve"> NCBI_TaxID=9305 {ECO:0000313|Ensembl:ENSSHAP00000013657, ECO:0000313|Proteomes:UP000007648};</v>
      </c>
      <c r="N236" t="str">
        <f t="shared" si="83"/>
        <v>Eukaryota</v>
      </c>
      <c r="O236" t="str">
        <f t="shared" si="84"/>
        <v xml:space="preserve"> Metazoa</v>
      </c>
      <c r="P236" t="str">
        <f t="shared" si="85"/>
        <v xml:space="preserve"> Chordata</v>
      </c>
      <c r="Q236" t="str">
        <f t="shared" si="86"/>
        <v xml:space="preserve"> Craniata</v>
      </c>
      <c r="R236" t="str">
        <f t="shared" si="87"/>
        <v xml:space="preserve"> Vertebrata</v>
      </c>
      <c r="S236" t="str">
        <f t="shared" si="88"/>
        <v xml:space="preserve"> Euteleostomi</v>
      </c>
      <c r="T236" t="str">
        <f t="shared" si="89"/>
        <v>Mammalia</v>
      </c>
      <c r="U236" t="str">
        <f t="shared" si="90"/>
        <v xml:space="preserve"> Metatheria</v>
      </c>
      <c r="V236" t="str">
        <f t="shared" si="91"/>
        <v xml:space="preserve"> Dasyuromorphia</v>
      </c>
      <c r="W236" t="str">
        <f t="shared" si="92"/>
        <v xml:space="preserve"> Dasyuridae</v>
      </c>
      <c r="X236" t="str">
        <f t="shared" si="93"/>
        <v xml:space="preserve"> Sarcophilus.</v>
      </c>
      <c r="Y236">
        <f t="shared" si="94"/>
        <v>0</v>
      </c>
      <c r="Z236">
        <f t="shared" si="95"/>
        <v>0</v>
      </c>
      <c r="AA236">
        <f t="shared" si="96"/>
        <v>0</v>
      </c>
      <c r="AB236">
        <f t="shared" si="97"/>
        <v>0</v>
      </c>
      <c r="AC236">
        <f t="shared" si="98"/>
        <v>0</v>
      </c>
      <c r="AD236">
        <f t="shared" si="99"/>
        <v>0</v>
      </c>
      <c r="AE236">
        <f t="shared" si="100"/>
        <v>0</v>
      </c>
      <c r="AF236">
        <f t="shared" si="101"/>
        <v>0</v>
      </c>
    </row>
    <row r="237" spans="1:32" x14ac:dyDescent="0.25">
      <c r="A237" t="s">
        <v>404</v>
      </c>
      <c r="B237" t="s">
        <v>405</v>
      </c>
      <c r="C237">
        <v>212</v>
      </c>
      <c r="D237" t="s">
        <v>12</v>
      </c>
      <c r="E237">
        <v>84</v>
      </c>
      <c r="F237">
        <v>203</v>
      </c>
      <c r="G237">
        <v>438</v>
      </c>
      <c r="H237" t="s">
        <v>13</v>
      </c>
      <c r="I237">
        <f t="shared" si="80"/>
        <v>1</v>
      </c>
      <c r="J237">
        <f t="shared" si="81"/>
        <v>0</v>
      </c>
      <c r="K237">
        <f t="shared" si="82"/>
        <v>120</v>
      </c>
      <c r="L237" t="str">
        <f t="shared" si="102"/>
        <v xml:space="preserve"> Sarcophilus harrisii (Tasmanian devil) (Sarcophilus laniarius).</v>
      </c>
      <c r="M237" t="str">
        <f t="shared" si="103"/>
        <v xml:space="preserve"> NCBI_TaxID=9305 {ECO:0000313|Ensembl:ENSSHAP00000013897};</v>
      </c>
      <c r="N237" t="str">
        <f t="shared" si="83"/>
        <v>Eukaryota</v>
      </c>
      <c r="O237" t="str">
        <f t="shared" si="84"/>
        <v xml:space="preserve"> Metazoa</v>
      </c>
      <c r="P237" t="str">
        <f t="shared" si="85"/>
        <v xml:space="preserve"> Chordata</v>
      </c>
      <c r="Q237" t="str">
        <f t="shared" si="86"/>
        <v xml:space="preserve"> Craniata</v>
      </c>
      <c r="R237" t="str">
        <f t="shared" si="87"/>
        <v xml:space="preserve"> Vertebrata</v>
      </c>
      <c r="S237" t="str">
        <f t="shared" si="88"/>
        <v xml:space="preserve"> Euteleostomi</v>
      </c>
      <c r="T237" t="str">
        <f t="shared" si="89"/>
        <v>Mammalia</v>
      </c>
      <c r="U237" t="str">
        <f t="shared" si="90"/>
        <v xml:space="preserve"> Metatheria</v>
      </c>
      <c r="V237" t="str">
        <f t="shared" si="91"/>
        <v xml:space="preserve"> Dasyuromorphia</v>
      </c>
      <c r="W237" t="str">
        <f t="shared" si="92"/>
        <v xml:space="preserve"> Dasyuridae</v>
      </c>
      <c r="X237" t="str">
        <f t="shared" si="93"/>
        <v xml:space="preserve"> Sarcophilus.</v>
      </c>
      <c r="Y237">
        <f t="shared" si="94"/>
        <v>0</v>
      </c>
      <c r="Z237">
        <f t="shared" si="95"/>
        <v>0</v>
      </c>
      <c r="AA237">
        <f t="shared" si="96"/>
        <v>0</v>
      </c>
      <c r="AB237">
        <f t="shared" si="97"/>
        <v>0</v>
      </c>
      <c r="AC237">
        <f t="shared" si="98"/>
        <v>0</v>
      </c>
      <c r="AD237">
        <f t="shared" si="99"/>
        <v>0</v>
      </c>
      <c r="AE237">
        <f t="shared" si="100"/>
        <v>0</v>
      </c>
      <c r="AF237">
        <f t="shared" si="101"/>
        <v>0</v>
      </c>
    </row>
    <row r="238" spans="1:32" x14ac:dyDescent="0.25">
      <c r="A238" t="s">
        <v>406</v>
      </c>
      <c r="B238" t="s">
        <v>407</v>
      </c>
      <c r="C238">
        <v>204</v>
      </c>
      <c r="D238" t="s">
        <v>12</v>
      </c>
      <c r="E238">
        <v>76</v>
      </c>
      <c r="F238">
        <v>195</v>
      </c>
      <c r="G238">
        <v>438</v>
      </c>
      <c r="H238" t="s">
        <v>13</v>
      </c>
      <c r="I238">
        <f t="shared" si="80"/>
        <v>1</v>
      </c>
      <c r="J238">
        <f t="shared" si="81"/>
        <v>0</v>
      </c>
      <c r="K238">
        <f t="shared" si="82"/>
        <v>120</v>
      </c>
      <c r="L238" t="str">
        <f t="shared" si="102"/>
        <v xml:space="preserve"> Sarcophilus harrisii (Tasmanian devil) (Sarcophilus laniarius).</v>
      </c>
      <c r="M238" t="str">
        <f t="shared" si="103"/>
        <v xml:space="preserve"> NCBI_TaxID=9305 {ECO:0000313|Ensembl:ENSSHAP00000013898};</v>
      </c>
      <c r="N238" t="str">
        <f t="shared" si="83"/>
        <v>Eukaryota</v>
      </c>
      <c r="O238" t="str">
        <f t="shared" si="84"/>
        <v xml:space="preserve"> Metazoa</v>
      </c>
      <c r="P238" t="str">
        <f t="shared" si="85"/>
        <v xml:space="preserve"> Chordata</v>
      </c>
      <c r="Q238" t="str">
        <f t="shared" si="86"/>
        <v xml:space="preserve"> Craniata</v>
      </c>
      <c r="R238" t="str">
        <f t="shared" si="87"/>
        <v xml:space="preserve"> Vertebrata</v>
      </c>
      <c r="S238" t="str">
        <f t="shared" si="88"/>
        <v xml:space="preserve"> Euteleostomi</v>
      </c>
      <c r="T238" t="str">
        <f t="shared" si="89"/>
        <v>Mammalia</v>
      </c>
      <c r="U238" t="str">
        <f t="shared" si="90"/>
        <v xml:space="preserve"> Metatheria</v>
      </c>
      <c r="V238" t="str">
        <f t="shared" si="91"/>
        <v xml:space="preserve"> Dasyuromorphia</v>
      </c>
      <c r="W238" t="str">
        <f t="shared" si="92"/>
        <v xml:space="preserve"> Dasyuridae</v>
      </c>
      <c r="X238" t="str">
        <f t="shared" si="93"/>
        <v xml:space="preserve"> Sarcophilus.</v>
      </c>
      <c r="Y238">
        <f t="shared" si="94"/>
        <v>0</v>
      </c>
      <c r="Z238">
        <f t="shared" si="95"/>
        <v>0</v>
      </c>
      <c r="AA238">
        <f t="shared" si="96"/>
        <v>0</v>
      </c>
      <c r="AB238">
        <f t="shared" si="97"/>
        <v>0</v>
      </c>
      <c r="AC238">
        <f t="shared" si="98"/>
        <v>0</v>
      </c>
      <c r="AD238">
        <f t="shared" si="99"/>
        <v>0</v>
      </c>
      <c r="AE238">
        <f t="shared" si="100"/>
        <v>0</v>
      </c>
      <c r="AF238">
        <f t="shared" si="101"/>
        <v>0</v>
      </c>
    </row>
    <row r="239" spans="1:32" x14ac:dyDescent="0.25">
      <c r="A239" t="s">
        <v>408</v>
      </c>
      <c r="B239" t="s">
        <v>409</v>
      </c>
      <c r="C239">
        <v>201</v>
      </c>
      <c r="D239" t="s">
        <v>12</v>
      </c>
      <c r="E239">
        <v>77</v>
      </c>
      <c r="F239">
        <v>193</v>
      </c>
      <c r="G239">
        <v>438</v>
      </c>
      <c r="H239" t="s">
        <v>13</v>
      </c>
      <c r="I239">
        <f t="shared" si="80"/>
        <v>1</v>
      </c>
      <c r="J239">
        <f t="shared" si="81"/>
        <v>0</v>
      </c>
      <c r="K239">
        <f t="shared" si="82"/>
        <v>117</v>
      </c>
      <c r="L239" t="str">
        <f t="shared" si="102"/>
        <v xml:space="preserve"> Sarcophilus harrisii (Tasmanian devil) (Sarcophilus laniarius).</v>
      </c>
      <c r="M239" t="str">
        <f t="shared" si="103"/>
        <v xml:space="preserve"> NCBI_TaxID=9305 {ECO:0000313|Ensembl:ENSSHAP00000014593};</v>
      </c>
      <c r="N239" t="str">
        <f t="shared" si="83"/>
        <v>Eukaryota</v>
      </c>
      <c r="O239" t="str">
        <f t="shared" si="84"/>
        <v xml:space="preserve"> Metazoa</v>
      </c>
      <c r="P239" t="str">
        <f t="shared" si="85"/>
        <v xml:space="preserve"> Chordata</v>
      </c>
      <c r="Q239" t="str">
        <f t="shared" si="86"/>
        <v xml:space="preserve"> Craniata</v>
      </c>
      <c r="R239" t="str">
        <f t="shared" si="87"/>
        <v xml:space="preserve"> Vertebrata</v>
      </c>
      <c r="S239" t="str">
        <f t="shared" si="88"/>
        <v xml:space="preserve"> Euteleostomi</v>
      </c>
      <c r="T239" t="str">
        <f t="shared" si="89"/>
        <v>Mammalia</v>
      </c>
      <c r="U239" t="str">
        <f t="shared" si="90"/>
        <v xml:space="preserve"> Metatheria</v>
      </c>
      <c r="V239" t="str">
        <f t="shared" si="91"/>
        <v xml:space="preserve"> Dasyuromorphia</v>
      </c>
      <c r="W239" t="str">
        <f t="shared" si="92"/>
        <v xml:space="preserve"> Dasyuridae</v>
      </c>
      <c r="X239" t="str">
        <f t="shared" si="93"/>
        <v xml:space="preserve"> Sarcophilus.</v>
      </c>
      <c r="Y239">
        <f t="shared" si="94"/>
        <v>0</v>
      </c>
      <c r="Z239">
        <f t="shared" si="95"/>
        <v>0</v>
      </c>
      <c r="AA239">
        <f t="shared" si="96"/>
        <v>0</v>
      </c>
      <c r="AB239">
        <f t="shared" si="97"/>
        <v>0</v>
      </c>
      <c r="AC239">
        <f t="shared" si="98"/>
        <v>0</v>
      </c>
      <c r="AD239">
        <f t="shared" si="99"/>
        <v>0</v>
      </c>
      <c r="AE239">
        <f t="shared" si="100"/>
        <v>0</v>
      </c>
      <c r="AF239">
        <f t="shared" si="101"/>
        <v>0</v>
      </c>
    </row>
    <row r="240" spans="1:32" x14ac:dyDescent="0.25">
      <c r="A240" t="s">
        <v>410</v>
      </c>
      <c r="B240" t="s">
        <v>411</v>
      </c>
      <c r="C240">
        <v>152</v>
      </c>
      <c r="D240" t="s">
        <v>12</v>
      </c>
      <c r="E240">
        <v>36</v>
      </c>
      <c r="F240">
        <v>148</v>
      </c>
      <c r="G240">
        <v>438</v>
      </c>
      <c r="H240" t="s">
        <v>13</v>
      </c>
      <c r="I240">
        <f t="shared" si="80"/>
        <v>1</v>
      </c>
      <c r="J240">
        <f t="shared" si="81"/>
        <v>0</v>
      </c>
      <c r="K240">
        <f t="shared" si="82"/>
        <v>113</v>
      </c>
      <c r="L240" t="str">
        <f t="shared" si="102"/>
        <v xml:space="preserve"> Heterocephalus glaber (Naked mole rat).</v>
      </c>
      <c r="M240" t="str">
        <f t="shared" si="103"/>
        <v xml:space="preserve"> NCBI_TaxID=10181 {ECO:0000313|EMBL:EHA99170.1, ECO:0000313|Proteomes:UP000006813};</v>
      </c>
      <c r="N240" t="str">
        <f t="shared" si="83"/>
        <v>Eukaryota</v>
      </c>
      <c r="O240" t="str">
        <f t="shared" si="84"/>
        <v xml:space="preserve"> Metazoa</v>
      </c>
      <c r="P240" t="str">
        <f t="shared" si="85"/>
        <v xml:space="preserve"> Chordata</v>
      </c>
      <c r="Q240" t="str">
        <f t="shared" si="86"/>
        <v xml:space="preserve"> Craniata</v>
      </c>
      <c r="R240" t="str">
        <f t="shared" si="87"/>
        <v xml:space="preserve"> Vertebrata</v>
      </c>
      <c r="S240" t="str">
        <f t="shared" si="88"/>
        <v xml:space="preserve"> Euteleostomi</v>
      </c>
      <c r="T240" t="str">
        <f t="shared" si="89"/>
        <v>Mammalia</v>
      </c>
      <c r="U240" t="str">
        <f t="shared" si="90"/>
        <v xml:space="preserve"> Eutheria</v>
      </c>
      <c r="V240" t="str">
        <f t="shared" si="91"/>
        <v xml:space="preserve"> Euarchontoglires</v>
      </c>
      <c r="W240" t="str">
        <f t="shared" si="92"/>
        <v xml:space="preserve"> Glires</v>
      </c>
      <c r="X240" t="str">
        <f t="shared" si="93"/>
        <v xml:space="preserve"> Rodentia</v>
      </c>
      <c r="Y240" t="str">
        <f t="shared" si="94"/>
        <v>Hystricognathi</v>
      </c>
      <c r="Z240" t="str">
        <f t="shared" si="95"/>
        <v xml:space="preserve"> Bathyergidae</v>
      </c>
      <c r="AA240" t="str">
        <f t="shared" si="96"/>
        <v xml:space="preserve"> Heterocephalus.</v>
      </c>
      <c r="AB240">
        <f t="shared" si="97"/>
        <v>0</v>
      </c>
      <c r="AC240">
        <f t="shared" si="98"/>
        <v>0</v>
      </c>
      <c r="AD240">
        <f t="shared" si="99"/>
        <v>0</v>
      </c>
      <c r="AE240">
        <f t="shared" si="100"/>
        <v>0</v>
      </c>
      <c r="AF240">
        <f t="shared" si="101"/>
        <v>0</v>
      </c>
    </row>
    <row r="241" spans="1:32" x14ac:dyDescent="0.25">
      <c r="A241" t="s">
        <v>412</v>
      </c>
      <c r="B241" t="s">
        <v>413</v>
      </c>
      <c r="C241">
        <v>162</v>
      </c>
      <c r="D241" t="s">
        <v>12</v>
      </c>
      <c r="E241">
        <v>45</v>
      </c>
      <c r="F241">
        <v>158</v>
      </c>
      <c r="G241">
        <v>438</v>
      </c>
      <c r="H241" t="s">
        <v>13</v>
      </c>
      <c r="I241">
        <f t="shared" si="80"/>
        <v>1</v>
      </c>
      <c r="J241">
        <f t="shared" si="81"/>
        <v>0</v>
      </c>
      <c r="K241">
        <f t="shared" si="82"/>
        <v>114</v>
      </c>
      <c r="L241" t="str">
        <f t="shared" si="102"/>
        <v xml:space="preserve"> Heterocephalus glaber (Naked mole rat).</v>
      </c>
      <c r="M241" t="str">
        <f t="shared" si="103"/>
        <v xml:space="preserve"> NCBI_TaxID=10181 {ECO:0000313|EMBL:EHA99171.1, ECO:0000313|Proteomes:UP000006813};</v>
      </c>
      <c r="N241" t="str">
        <f t="shared" si="83"/>
        <v>Eukaryota</v>
      </c>
      <c r="O241" t="str">
        <f t="shared" si="84"/>
        <v xml:space="preserve"> Metazoa</v>
      </c>
      <c r="P241" t="str">
        <f t="shared" si="85"/>
        <v xml:space="preserve"> Chordata</v>
      </c>
      <c r="Q241" t="str">
        <f t="shared" si="86"/>
        <v xml:space="preserve"> Craniata</v>
      </c>
      <c r="R241" t="str">
        <f t="shared" si="87"/>
        <v xml:space="preserve"> Vertebrata</v>
      </c>
      <c r="S241" t="str">
        <f t="shared" si="88"/>
        <v xml:space="preserve"> Euteleostomi</v>
      </c>
      <c r="T241" t="str">
        <f t="shared" si="89"/>
        <v>Mammalia</v>
      </c>
      <c r="U241" t="str">
        <f t="shared" si="90"/>
        <v xml:space="preserve"> Eutheria</v>
      </c>
      <c r="V241" t="str">
        <f t="shared" si="91"/>
        <v xml:space="preserve"> Euarchontoglires</v>
      </c>
      <c r="W241" t="str">
        <f t="shared" si="92"/>
        <v xml:space="preserve"> Glires</v>
      </c>
      <c r="X241" t="str">
        <f t="shared" si="93"/>
        <v xml:space="preserve"> Rodentia</v>
      </c>
      <c r="Y241" t="str">
        <f t="shared" si="94"/>
        <v>Hystricognathi</v>
      </c>
      <c r="Z241" t="str">
        <f t="shared" si="95"/>
        <v xml:space="preserve"> Bathyergidae</v>
      </c>
      <c r="AA241" t="str">
        <f t="shared" si="96"/>
        <v xml:space="preserve"> Heterocephalus.</v>
      </c>
      <c r="AB241">
        <f t="shared" si="97"/>
        <v>0</v>
      </c>
      <c r="AC241">
        <f t="shared" si="98"/>
        <v>0</v>
      </c>
      <c r="AD241">
        <f t="shared" si="99"/>
        <v>0</v>
      </c>
      <c r="AE241">
        <f t="shared" si="100"/>
        <v>0</v>
      </c>
      <c r="AF241">
        <f t="shared" si="101"/>
        <v>0</v>
      </c>
    </row>
    <row r="242" spans="1:32" x14ac:dyDescent="0.25">
      <c r="A242" t="s">
        <v>414</v>
      </c>
      <c r="B242" t="s">
        <v>415</v>
      </c>
      <c r="C242">
        <v>270</v>
      </c>
      <c r="D242" t="s">
        <v>12</v>
      </c>
      <c r="E242">
        <v>159</v>
      </c>
      <c r="F242">
        <v>270</v>
      </c>
      <c r="G242">
        <v>438</v>
      </c>
      <c r="H242" t="s">
        <v>13</v>
      </c>
      <c r="I242">
        <f t="shared" si="80"/>
        <v>1</v>
      </c>
      <c r="J242">
        <f t="shared" si="81"/>
        <v>1</v>
      </c>
      <c r="K242">
        <f t="shared" si="82"/>
        <v>112</v>
      </c>
      <c r="L242" t="str">
        <f t="shared" si="102"/>
        <v xml:space="preserve"> Heterocephalus glaber (Naked mole rat).</v>
      </c>
      <c r="M242" t="str">
        <f t="shared" si="103"/>
        <v xml:space="preserve"> NCBI_TaxID=10181 {ECO:0000313|EMBL:EHB02616.1, ECO:0000313|Proteomes:UP000006813};</v>
      </c>
      <c r="N242" t="str">
        <f t="shared" si="83"/>
        <v>Eukaryota</v>
      </c>
      <c r="O242" t="str">
        <f t="shared" si="84"/>
        <v xml:space="preserve"> Metazoa</v>
      </c>
      <c r="P242" t="str">
        <f t="shared" si="85"/>
        <v xml:space="preserve"> Chordata</v>
      </c>
      <c r="Q242" t="str">
        <f t="shared" si="86"/>
        <v xml:space="preserve"> Craniata</v>
      </c>
      <c r="R242" t="str">
        <f t="shared" si="87"/>
        <v xml:space="preserve"> Vertebrata</v>
      </c>
      <c r="S242" t="str">
        <f t="shared" si="88"/>
        <v xml:space="preserve"> Euteleostomi</v>
      </c>
      <c r="T242" t="str">
        <f t="shared" si="89"/>
        <v>Mammalia</v>
      </c>
      <c r="U242" t="str">
        <f t="shared" si="90"/>
        <v xml:space="preserve"> Eutheria</v>
      </c>
      <c r="V242" t="str">
        <f t="shared" si="91"/>
        <v xml:space="preserve"> Euarchontoglires</v>
      </c>
      <c r="W242" t="str">
        <f t="shared" si="92"/>
        <v xml:space="preserve"> Glires</v>
      </c>
      <c r="X242" t="str">
        <f t="shared" si="93"/>
        <v xml:space="preserve"> Rodentia</v>
      </c>
      <c r="Y242" t="str">
        <f t="shared" si="94"/>
        <v>Hystricognathi</v>
      </c>
      <c r="Z242" t="str">
        <f t="shared" si="95"/>
        <v xml:space="preserve"> Bathyergidae</v>
      </c>
      <c r="AA242" t="str">
        <f t="shared" si="96"/>
        <v xml:space="preserve"> Heterocephalus.</v>
      </c>
      <c r="AB242">
        <f t="shared" si="97"/>
        <v>0</v>
      </c>
      <c r="AC242">
        <f t="shared" si="98"/>
        <v>0</v>
      </c>
      <c r="AD242">
        <f t="shared" si="99"/>
        <v>0</v>
      </c>
      <c r="AE242">
        <f t="shared" si="100"/>
        <v>0</v>
      </c>
      <c r="AF242">
        <f t="shared" si="101"/>
        <v>0</v>
      </c>
    </row>
    <row r="243" spans="1:32" x14ac:dyDescent="0.25">
      <c r="A243" t="s">
        <v>414</v>
      </c>
      <c r="B243" t="s">
        <v>415</v>
      </c>
      <c r="C243">
        <v>270</v>
      </c>
      <c r="D243" t="s">
        <v>26</v>
      </c>
      <c r="E243">
        <v>1</v>
      </c>
      <c r="F243">
        <v>111</v>
      </c>
      <c r="G243">
        <v>101</v>
      </c>
      <c r="H243" t="s">
        <v>27</v>
      </c>
      <c r="I243">
        <f t="shared" si="80"/>
        <v>1</v>
      </c>
      <c r="J243">
        <f t="shared" si="81"/>
        <v>1</v>
      </c>
      <c r="K243">
        <f t="shared" si="82"/>
        <v>112</v>
      </c>
      <c r="L243" t="str">
        <f t="shared" si="102"/>
        <v xml:space="preserve"> Heterocephalus glaber (Naked mole rat).</v>
      </c>
      <c r="M243" t="str">
        <f t="shared" si="103"/>
        <v xml:space="preserve"> NCBI_TaxID=10181 {ECO:0000313|EMBL:EHB02616.1, ECO:0000313|Proteomes:UP000006813};</v>
      </c>
      <c r="N243" t="str">
        <f t="shared" si="83"/>
        <v>Eukaryota</v>
      </c>
      <c r="O243" t="str">
        <f t="shared" si="84"/>
        <v xml:space="preserve"> Metazoa</v>
      </c>
      <c r="P243" t="str">
        <f t="shared" si="85"/>
        <v xml:space="preserve"> Chordata</v>
      </c>
      <c r="Q243" t="str">
        <f t="shared" si="86"/>
        <v xml:space="preserve"> Craniata</v>
      </c>
      <c r="R243" t="str">
        <f t="shared" si="87"/>
        <v xml:space="preserve"> Vertebrata</v>
      </c>
      <c r="S243" t="str">
        <f t="shared" si="88"/>
        <v xml:space="preserve"> Euteleostomi</v>
      </c>
      <c r="T243" t="str">
        <f t="shared" si="89"/>
        <v>Mammalia</v>
      </c>
      <c r="U243" t="str">
        <f t="shared" si="90"/>
        <v xml:space="preserve"> Eutheria</v>
      </c>
      <c r="V243" t="str">
        <f t="shared" si="91"/>
        <v xml:space="preserve"> Euarchontoglires</v>
      </c>
      <c r="W243" t="str">
        <f t="shared" si="92"/>
        <v xml:space="preserve"> Glires</v>
      </c>
      <c r="X243" t="str">
        <f t="shared" si="93"/>
        <v xml:space="preserve"> Rodentia</v>
      </c>
      <c r="Y243" t="str">
        <f t="shared" si="94"/>
        <v>Hystricognathi</v>
      </c>
      <c r="Z243" t="str">
        <f t="shared" si="95"/>
        <v xml:space="preserve"> Bathyergidae</v>
      </c>
      <c r="AA243" t="str">
        <f t="shared" si="96"/>
        <v xml:space="preserve"> Heterocephalus.</v>
      </c>
      <c r="AB243">
        <f t="shared" si="97"/>
        <v>0</v>
      </c>
      <c r="AC243">
        <f t="shared" si="98"/>
        <v>0</v>
      </c>
      <c r="AD243">
        <f t="shared" si="99"/>
        <v>0</v>
      </c>
      <c r="AE243">
        <f t="shared" si="100"/>
        <v>0</v>
      </c>
      <c r="AF243">
        <f t="shared" si="101"/>
        <v>0</v>
      </c>
    </row>
    <row r="244" spans="1:32" x14ac:dyDescent="0.25">
      <c r="A244" t="s">
        <v>416</v>
      </c>
      <c r="B244" t="s">
        <v>417</v>
      </c>
      <c r="C244">
        <v>301</v>
      </c>
      <c r="D244" t="s">
        <v>12</v>
      </c>
      <c r="E244">
        <v>179</v>
      </c>
      <c r="F244">
        <v>296</v>
      </c>
      <c r="G244">
        <v>438</v>
      </c>
      <c r="H244" t="s">
        <v>13</v>
      </c>
      <c r="I244">
        <f t="shared" si="80"/>
        <v>1</v>
      </c>
      <c r="J244">
        <f t="shared" si="81"/>
        <v>1</v>
      </c>
      <c r="K244">
        <f t="shared" si="82"/>
        <v>118</v>
      </c>
      <c r="L244" t="str">
        <f t="shared" ref="L244:L275" si="104">VLOOKUP(A244,пр,3,FALSE)</f>
        <v xml:space="preserve"> Heterocephalus glaber (Naked mole rat).</v>
      </c>
      <c r="M244" t="str">
        <f t="shared" ref="M244:M275" si="105">VLOOKUP(A244,пр,4,FALSE)</f>
        <v xml:space="preserve"> NCBI_TaxID=10181 {ECO:0000313|EMBL:EHB02617.1, ECO:0000313|Proteomes:UP000006813};</v>
      </c>
      <c r="N244" t="str">
        <f t="shared" si="83"/>
        <v>Eukaryota</v>
      </c>
      <c r="O244" t="str">
        <f t="shared" si="84"/>
        <v xml:space="preserve"> Metazoa</v>
      </c>
      <c r="P244" t="str">
        <f t="shared" si="85"/>
        <v xml:space="preserve"> Chordata</v>
      </c>
      <c r="Q244" t="str">
        <f t="shared" si="86"/>
        <v xml:space="preserve"> Craniata</v>
      </c>
      <c r="R244" t="str">
        <f t="shared" si="87"/>
        <v xml:space="preserve"> Vertebrata</v>
      </c>
      <c r="S244" t="str">
        <f t="shared" si="88"/>
        <v xml:space="preserve"> Euteleostomi</v>
      </c>
      <c r="T244" t="str">
        <f t="shared" si="89"/>
        <v>Mammalia</v>
      </c>
      <c r="U244" t="str">
        <f t="shared" si="90"/>
        <v xml:space="preserve"> Eutheria</v>
      </c>
      <c r="V244" t="str">
        <f t="shared" si="91"/>
        <v xml:space="preserve"> Euarchontoglires</v>
      </c>
      <c r="W244" t="str">
        <f t="shared" si="92"/>
        <v xml:space="preserve"> Glires</v>
      </c>
      <c r="X244" t="str">
        <f t="shared" si="93"/>
        <v xml:space="preserve"> Rodentia</v>
      </c>
      <c r="Y244" t="str">
        <f t="shared" si="94"/>
        <v>Hystricognathi</v>
      </c>
      <c r="Z244" t="str">
        <f t="shared" si="95"/>
        <v xml:space="preserve"> Bathyergidae</v>
      </c>
      <c r="AA244" t="str">
        <f t="shared" si="96"/>
        <v xml:space="preserve"> Heterocephalus.</v>
      </c>
      <c r="AB244">
        <f t="shared" si="97"/>
        <v>0</v>
      </c>
      <c r="AC244">
        <f t="shared" si="98"/>
        <v>0</v>
      </c>
      <c r="AD244">
        <f t="shared" si="99"/>
        <v>0</v>
      </c>
      <c r="AE244">
        <f t="shared" si="100"/>
        <v>0</v>
      </c>
      <c r="AF244">
        <f t="shared" si="101"/>
        <v>0</v>
      </c>
    </row>
    <row r="245" spans="1:32" x14ac:dyDescent="0.25">
      <c r="A245" t="s">
        <v>416</v>
      </c>
      <c r="B245" t="s">
        <v>417</v>
      </c>
      <c r="C245">
        <v>301</v>
      </c>
      <c r="D245" t="s">
        <v>26</v>
      </c>
      <c r="E245">
        <v>35</v>
      </c>
      <c r="F245">
        <v>136</v>
      </c>
      <c r="G245">
        <v>101</v>
      </c>
      <c r="H245" t="s">
        <v>27</v>
      </c>
      <c r="I245">
        <f t="shared" si="80"/>
        <v>1</v>
      </c>
      <c r="J245">
        <f t="shared" si="81"/>
        <v>1</v>
      </c>
      <c r="K245">
        <f t="shared" si="82"/>
        <v>118</v>
      </c>
      <c r="L245" t="str">
        <f t="shared" si="104"/>
        <v xml:space="preserve"> Heterocephalus glaber (Naked mole rat).</v>
      </c>
      <c r="M245" t="str">
        <f t="shared" si="105"/>
        <v xml:space="preserve"> NCBI_TaxID=10181 {ECO:0000313|EMBL:EHB02617.1, ECO:0000313|Proteomes:UP000006813};</v>
      </c>
      <c r="N245" t="str">
        <f t="shared" si="83"/>
        <v>Eukaryota</v>
      </c>
      <c r="O245" t="str">
        <f t="shared" si="84"/>
        <v xml:space="preserve"> Metazoa</v>
      </c>
      <c r="P245" t="str">
        <f t="shared" si="85"/>
        <v xml:space="preserve"> Chordata</v>
      </c>
      <c r="Q245" t="str">
        <f t="shared" si="86"/>
        <v xml:space="preserve"> Craniata</v>
      </c>
      <c r="R245" t="str">
        <f t="shared" si="87"/>
        <v xml:space="preserve"> Vertebrata</v>
      </c>
      <c r="S245" t="str">
        <f t="shared" si="88"/>
        <v xml:space="preserve"> Euteleostomi</v>
      </c>
      <c r="T245" t="str">
        <f t="shared" si="89"/>
        <v>Mammalia</v>
      </c>
      <c r="U245" t="str">
        <f t="shared" si="90"/>
        <v xml:space="preserve"> Eutheria</v>
      </c>
      <c r="V245" t="str">
        <f t="shared" si="91"/>
        <v xml:space="preserve"> Euarchontoglires</v>
      </c>
      <c r="W245" t="str">
        <f t="shared" si="92"/>
        <v xml:space="preserve"> Glires</v>
      </c>
      <c r="X245" t="str">
        <f t="shared" si="93"/>
        <v xml:space="preserve"> Rodentia</v>
      </c>
      <c r="Y245" t="str">
        <f t="shared" si="94"/>
        <v>Hystricognathi</v>
      </c>
      <c r="Z245" t="str">
        <f t="shared" si="95"/>
        <v xml:space="preserve"> Bathyergidae</v>
      </c>
      <c r="AA245" t="str">
        <f t="shared" si="96"/>
        <v xml:space="preserve"> Heterocephalus.</v>
      </c>
      <c r="AB245">
        <f t="shared" si="97"/>
        <v>0</v>
      </c>
      <c r="AC245">
        <f t="shared" si="98"/>
        <v>0</v>
      </c>
      <c r="AD245">
        <f t="shared" si="99"/>
        <v>0</v>
      </c>
      <c r="AE245">
        <f t="shared" si="100"/>
        <v>0</v>
      </c>
      <c r="AF245">
        <f t="shared" si="101"/>
        <v>0</v>
      </c>
    </row>
    <row r="246" spans="1:32" x14ac:dyDescent="0.25">
      <c r="A246" t="s">
        <v>418</v>
      </c>
      <c r="B246" t="s">
        <v>419</v>
      </c>
      <c r="C246">
        <v>162</v>
      </c>
      <c r="D246" t="s">
        <v>12</v>
      </c>
      <c r="E246">
        <v>45</v>
      </c>
      <c r="F246">
        <v>158</v>
      </c>
      <c r="G246">
        <v>438</v>
      </c>
      <c r="H246" t="s">
        <v>13</v>
      </c>
      <c r="I246">
        <f t="shared" si="80"/>
        <v>1</v>
      </c>
      <c r="J246">
        <f t="shared" si="81"/>
        <v>0</v>
      </c>
      <c r="K246">
        <f t="shared" si="82"/>
        <v>114</v>
      </c>
      <c r="L246" t="str">
        <f t="shared" si="104"/>
        <v xml:space="preserve"> Heterocephalus glaber (Naked mole rat).</v>
      </c>
      <c r="M246" t="str">
        <f t="shared" si="105"/>
        <v xml:space="preserve"> NCBI_TaxID=10181 {ECO:0000313|EMBL:EHB04025.1, ECO:0000313|Proteomes:UP000006813};</v>
      </c>
      <c r="N246" t="str">
        <f t="shared" si="83"/>
        <v>Eukaryota</v>
      </c>
      <c r="O246" t="str">
        <f t="shared" si="84"/>
        <v xml:space="preserve"> Metazoa</v>
      </c>
      <c r="P246" t="str">
        <f t="shared" si="85"/>
        <v xml:space="preserve"> Chordata</v>
      </c>
      <c r="Q246" t="str">
        <f t="shared" si="86"/>
        <v xml:space="preserve"> Craniata</v>
      </c>
      <c r="R246" t="str">
        <f t="shared" si="87"/>
        <v xml:space="preserve"> Vertebrata</v>
      </c>
      <c r="S246" t="str">
        <f t="shared" si="88"/>
        <v xml:space="preserve"> Euteleostomi</v>
      </c>
      <c r="T246" t="str">
        <f t="shared" si="89"/>
        <v>Mammalia</v>
      </c>
      <c r="U246" t="str">
        <f t="shared" si="90"/>
        <v xml:space="preserve"> Eutheria</v>
      </c>
      <c r="V246" t="str">
        <f t="shared" si="91"/>
        <v xml:space="preserve"> Euarchontoglires</v>
      </c>
      <c r="W246" t="str">
        <f t="shared" si="92"/>
        <v xml:space="preserve"> Glires</v>
      </c>
      <c r="X246" t="str">
        <f t="shared" si="93"/>
        <v xml:space="preserve"> Rodentia</v>
      </c>
      <c r="Y246" t="str">
        <f t="shared" si="94"/>
        <v>Hystricognathi</v>
      </c>
      <c r="Z246" t="str">
        <f t="shared" si="95"/>
        <v xml:space="preserve"> Bathyergidae</v>
      </c>
      <c r="AA246" t="str">
        <f t="shared" si="96"/>
        <v xml:space="preserve"> Heterocephalus.</v>
      </c>
      <c r="AB246">
        <f t="shared" si="97"/>
        <v>0</v>
      </c>
      <c r="AC246">
        <f t="shared" si="98"/>
        <v>0</v>
      </c>
      <c r="AD246">
        <f t="shared" si="99"/>
        <v>0</v>
      </c>
      <c r="AE246">
        <f t="shared" si="100"/>
        <v>0</v>
      </c>
      <c r="AF246">
        <f t="shared" si="101"/>
        <v>0</v>
      </c>
    </row>
    <row r="247" spans="1:32" x14ac:dyDescent="0.25">
      <c r="A247" t="s">
        <v>420</v>
      </c>
      <c r="B247" t="s">
        <v>421</v>
      </c>
      <c r="C247">
        <v>164</v>
      </c>
      <c r="D247" t="s">
        <v>12</v>
      </c>
      <c r="E247">
        <v>33</v>
      </c>
      <c r="F247">
        <v>148</v>
      </c>
      <c r="G247">
        <v>438</v>
      </c>
      <c r="H247" t="s">
        <v>13</v>
      </c>
      <c r="I247">
        <f t="shared" si="80"/>
        <v>1</v>
      </c>
      <c r="J247">
        <f t="shared" si="81"/>
        <v>0</v>
      </c>
      <c r="K247">
        <f t="shared" si="82"/>
        <v>116</v>
      </c>
      <c r="L247" t="str">
        <f t="shared" si="104"/>
        <v xml:space="preserve"> Heterocephalus glaber (Naked mole rat).</v>
      </c>
      <c r="M247" t="str">
        <f t="shared" si="105"/>
        <v xml:space="preserve"> NCBI_TaxID=10181 {ECO:0000313|EMBL:EHB04026.1, ECO:0000313|Proteomes:UP000006813};</v>
      </c>
      <c r="N247" t="str">
        <f t="shared" si="83"/>
        <v>Eukaryota</v>
      </c>
      <c r="O247" t="str">
        <f t="shared" si="84"/>
        <v xml:space="preserve"> Metazoa</v>
      </c>
      <c r="P247" t="str">
        <f t="shared" si="85"/>
        <v xml:space="preserve"> Chordata</v>
      </c>
      <c r="Q247" t="str">
        <f t="shared" si="86"/>
        <v xml:space="preserve"> Craniata</v>
      </c>
      <c r="R247" t="str">
        <f t="shared" si="87"/>
        <v xml:space="preserve"> Vertebrata</v>
      </c>
      <c r="S247" t="str">
        <f t="shared" si="88"/>
        <v xml:space="preserve"> Euteleostomi</v>
      </c>
      <c r="T247" t="str">
        <f t="shared" si="89"/>
        <v>Mammalia</v>
      </c>
      <c r="U247" t="str">
        <f t="shared" si="90"/>
        <v xml:space="preserve"> Eutheria</v>
      </c>
      <c r="V247" t="str">
        <f t="shared" si="91"/>
        <v xml:space="preserve"> Euarchontoglires</v>
      </c>
      <c r="W247" t="str">
        <f t="shared" si="92"/>
        <v xml:space="preserve"> Glires</v>
      </c>
      <c r="X247" t="str">
        <f t="shared" si="93"/>
        <v xml:space="preserve"> Rodentia</v>
      </c>
      <c r="Y247" t="str">
        <f t="shared" si="94"/>
        <v>Hystricognathi</v>
      </c>
      <c r="Z247" t="str">
        <f t="shared" si="95"/>
        <v xml:space="preserve"> Bathyergidae</v>
      </c>
      <c r="AA247" t="str">
        <f t="shared" si="96"/>
        <v xml:space="preserve"> Heterocephalus.</v>
      </c>
      <c r="AB247">
        <f t="shared" si="97"/>
        <v>0</v>
      </c>
      <c r="AC247">
        <f t="shared" si="98"/>
        <v>0</v>
      </c>
      <c r="AD247">
        <f t="shared" si="99"/>
        <v>0</v>
      </c>
      <c r="AE247">
        <f t="shared" si="100"/>
        <v>0</v>
      </c>
      <c r="AF247">
        <f t="shared" si="101"/>
        <v>0</v>
      </c>
    </row>
    <row r="248" spans="1:32" x14ac:dyDescent="0.25">
      <c r="A248" t="s">
        <v>422</v>
      </c>
      <c r="B248" t="s">
        <v>423</v>
      </c>
      <c r="C248">
        <v>155</v>
      </c>
      <c r="D248" t="s">
        <v>12</v>
      </c>
      <c r="E248">
        <v>39</v>
      </c>
      <c r="F248">
        <v>151</v>
      </c>
      <c r="G248">
        <v>438</v>
      </c>
      <c r="H248" t="s">
        <v>13</v>
      </c>
      <c r="I248">
        <f t="shared" si="80"/>
        <v>1</v>
      </c>
      <c r="J248">
        <f t="shared" si="81"/>
        <v>0</v>
      </c>
      <c r="K248">
        <f t="shared" si="82"/>
        <v>113</v>
      </c>
      <c r="L248" t="str">
        <f t="shared" si="104"/>
        <v xml:space="preserve"> Heterocephalus glaber (Naked mole rat).</v>
      </c>
      <c r="M248" t="str">
        <f t="shared" si="105"/>
        <v xml:space="preserve"> NCBI_TaxID=10181 {ECO:0000313|EMBL:EHB04027.1, ECO:0000313|Proteomes:UP000006813};</v>
      </c>
      <c r="N248" t="str">
        <f t="shared" si="83"/>
        <v>Eukaryota</v>
      </c>
      <c r="O248" t="str">
        <f t="shared" si="84"/>
        <v xml:space="preserve"> Metazoa</v>
      </c>
      <c r="P248" t="str">
        <f t="shared" si="85"/>
        <v xml:space="preserve"> Chordata</v>
      </c>
      <c r="Q248" t="str">
        <f t="shared" si="86"/>
        <v xml:space="preserve"> Craniata</v>
      </c>
      <c r="R248" t="str">
        <f t="shared" si="87"/>
        <v xml:space="preserve"> Vertebrata</v>
      </c>
      <c r="S248" t="str">
        <f t="shared" si="88"/>
        <v xml:space="preserve"> Euteleostomi</v>
      </c>
      <c r="T248" t="str">
        <f t="shared" si="89"/>
        <v>Mammalia</v>
      </c>
      <c r="U248" t="str">
        <f t="shared" si="90"/>
        <v xml:space="preserve"> Eutheria</v>
      </c>
      <c r="V248" t="str">
        <f t="shared" si="91"/>
        <v xml:space="preserve"> Euarchontoglires</v>
      </c>
      <c r="W248" t="str">
        <f t="shared" si="92"/>
        <v xml:space="preserve"> Glires</v>
      </c>
      <c r="X248" t="str">
        <f t="shared" si="93"/>
        <v xml:space="preserve"> Rodentia</v>
      </c>
      <c r="Y248" t="str">
        <f t="shared" si="94"/>
        <v>Hystricognathi</v>
      </c>
      <c r="Z248" t="str">
        <f t="shared" si="95"/>
        <v xml:space="preserve"> Bathyergidae</v>
      </c>
      <c r="AA248" t="str">
        <f t="shared" si="96"/>
        <v xml:space="preserve"> Heterocephalus.</v>
      </c>
      <c r="AB248">
        <f t="shared" si="97"/>
        <v>0</v>
      </c>
      <c r="AC248">
        <f t="shared" si="98"/>
        <v>0</v>
      </c>
      <c r="AD248">
        <f t="shared" si="99"/>
        <v>0</v>
      </c>
      <c r="AE248">
        <f t="shared" si="100"/>
        <v>0</v>
      </c>
      <c r="AF248">
        <f t="shared" si="101"/>
        <v>0</v>
      </c>
    </row>
    <row r="249" spans="1:32" x14ac:dyDescent="0.25">
      <c r="A249" t="s">
        <v>424</v>
      </c>
      <c r="B249" t="s">
        <v>425</v>
      </c>
      <c r="C249">
        <v>137</v>
      </c>
      <c r="D249" t="s">
        <v>12</v>
      </c>
      <c r="E249">
        <v>4</v>
      </c>
      <c r="F249">
        <v>130</v>
      </c>
      <c r="G249">
        <v>438</v>
      </c>
      <c r="H249" t="s">
        <v>13</v>
      </c>
      <c r="I249">
        <f t="shared" si="80"/>
        <v>1</v>
      </c>
      <c r="J249">
        <f t="shared" si="81"/>
        <v>0</v>
      </c>
      <c r="K249">
        <f t="shared" si="82"/>
        <v>127</v>
      </c>
      <c r="L249" t="str">
        <f t="shared" si="104"/>
        <v xml:space="preserve"> Heterocephalus glaber (Naked mole rat).</v>
      </c>
      <c r="M249" t="str">
        <f t="shared" si="105"/>
        <v xml:space="preserve"> NCBI_TaxID=10181 {ECO:0000313|EMBL:EHB09910.1, ECO:0000313|Proteomes:UP000006813};</v>
      </c>
      <c r="N249" t="str">
        <f t="shared" si="83"/>
        <v>Eukaryota</v>
      </c>
      <c r="O249" t="str">
        <f t="shared" si="84"/>
        <v xml:space="preserve"> Metazoa</v>
      </c>
      <c r="P249" t="str">
        <f t="shared" si="85"/>
        <v xml:space="preserve"> Chordata</v>
      </c>
      <c r="Q249" t="str">
        <f t="shared" si="86"/>
        <v xml:space="preserve"> Craniata</v>
      </c>
      <c r="R249" t="str">
        <f t="shared" si="87"/>
        <v xml:space="preserve"> Vertebrata</v>
      </c>
      <c r="S249" t="str">
        <f t="shared" si="88"/>
        <v xml:space="preserve"> Euteleostomi</v>
      </c>
      <c r="T249" t="str">
        <f t="shared" si="89"/>
        <v>Mammalia</v>
      </c>
      <c r="U249" t="str">
        <f t="shared" si="90"/>
        <v xml:space="preserve"> Eutheria</v>
      </c>
      <c r="V249" t="str">
        <f t="shared" si="91"/>
        <v xml:space="preserve"> Euarchontoglires</v>
      </c>
      <c r="W249" t="str">
        <f t="shared" si="92"/>
        <v xml:space="preserve"> Glires</v>
      </c>
      <c r="X249" t="str">
        <f t="shared" si="93"/>
        <v xml:space="preserve"> Rodentia</v>
      </c>
      <c r="Y249" t="str">
        <f t="shared" si="94"/>
        <v>Hystricognathi</v>
      </c>
      <c r="Z249" t="str">
        <f t="shared" si="95"/>
        <v xml:space="preserve"> Bathyergidae</v>
      </c>
      <c r="AA249" t="str">
        <f t="shared" si="96"/>
        <v xml:space="preserve"> Heterocephalus.</v>
      </c>
      <c r="AB249">
        <f t="shared" si="97"/>
        <v>0</v>
      </c>
      <c r="AC249">
        <f t="shared" si="98"/>
        <v>0</v>
      </c>
      <c r="AD249">
        <f t="shared" si="99"/>
        <v>0</v>
      </c>
      <c r="AE249">
        <f t="shared" si="100"/>
        <v>0</v>
      </c>
      <c r="AF249">
        <f t="shared" si="101"/>
        <v>0</v>
      </c>
    </row>
    <row r="250" spans="1:32" x14ac:dyDescent="0.25">
      <c r="A250" t="s">
        <v>426</v>
      </c>
      <c r="B250" t="s">
        <v>427</v>
      </c>
      <c r="C250">
        <v>189</v>
      </c>
      <c r="D250" t="s">
        <v>12</v>
      </c>
      <c r="E250">
        <v>68</v>
      </c>
      <c r="F250">
        <v>182</v>
      </c>
      <c r="G250">
        <v>438</v>
      </c>
      <c r="H250" t="s">
        <v>13</v>
      </c>
      <c r="I250">
        <f t="shared" si="80"/>
        <v>1</v>
      </c>
      <c r="J250">
        <f t="shared" si="81"/>
        <v>0</v>
      </c>
      <c r="K250">
        <f t="shared" si="82"/>
        <v>115</v>
      </c>
      <c r="L250" t="str">
        <f t="shared" si="104"/>
        <v xml:space="preserve"> Heterocephalus glaber (Naked mole rat).</v>
      </c>
      <c r="M250" t="str">
        <f t="shared" si="105"/>
        <v xml:space="preserve"> NCBI_TaxID=10181 {ECO:0000313|EMBL:EHB18704.1, ECO:0000313|Proteomes:UP000006813};</v>
      </c>
      <c r="N250" t="str">
        <f t="shared" si="83"/>
        <v>Eukaryota</v>
      </c>
      <c r="O250" t="str">
        <f t="shared" si="84"/>
        <v xml:space="preserve"> Metazoa</v>
      </c>
      <c r="P250" t="str">
        <f t="shared" si="85"/>
        <v xml:space="preserve"> Chordata</v>
      </c>
      <c r="Q250" t="str">
        <f t="shared" si="86"/>
        <v xml:space="preserve"> Craniata</v>
      </c>
      <c r="R250" t="str">
        <f t="shared" si="87"/>
        <v xml:space="preserve"> Vertebrata</v>
      </c>
      <c r="S250" t="str">
        <f t="shared" si="88"/>
        <v xml:space="preserve"> Euteleostomi</v>
      </c>
      <c r="T250" t="str">
        <f t="shared" si="89"/>
        <v>Mammalia</v>
      </c>
      <c r="U250" t="str">
        <f t="shared" si="90"/>
        <v xml:space="preserve"> Eutheria</v>
      </c>
      <c r="V250" t="str">
        <f t="shared" si="91"/>
        <v xml:space="preserve"> Euarchontoglires</v>
      </c>
      <c r="W250" t="str">
        <f t="shared" si="92"/>
        <v xml:space="preserve"> Glires</v>
      </c>
      <c r="X250" t="str">
        <f t="shared" si="93"/>
        <v xml:space="preserve"> Rodentia</v>
      </c>
      <c r="Y250" t="str">
        <f t="shared" si="94"/>
        <v>Hystricognathi</v>
      </c>
      <c r="Z250" t="str">
        <f t="shared" si="95"/>
        <v xml:space="preserve"> Bathyergidae</v>
      </c>
      <c r="AA250" t="str">
        <f t="shared" si="96"/>
        <v xml:space="preserve"> Heterocephalus.</v>
      </c>
      <c r="AB250">
        <f t="shared" si="97"/>
        <v>0</v>
      </c>
      <c r="AC250">
        <f t="shared" si="98"/>
        <v>0</v>
      </c>
      <c r="AD250">
        <f t="shared" si="99"/>
        <v>0</v>
      </c>
      <c r="AE250">
        <f t="shared" si="100"/>
        <v>0</v>
      </c>
      <c r="AF250">
        <f t="shared" si="101"/>
        <v>0</v>
      </c>
    </row>
    <row r="251" spans="1:32" x14ac:dyDescent="0.25">
      <c r="A251" t="s">
        <v>428</v>
      </c>
      <c r="B251" t="s">
        <v>429</v>
      </c>
      <c r="C251">
        <v>271</v>
      </c>
      <c r="D251" t="s">
        <v>12</v>
      </c>
      <c r="E251">
        <v>155</v>
      </c>
      <c r="F251">
        <v>266</v>
      </c>
      <c r="G251">
        <v>438</v>
      </c>
      <c r="H251" t="s">
        <v>13</v>
      </c>
      <c r="I251">
        <f t="shared" si="80"/>
        <v>1</v>
      </c>
      <c r="J251">
        <f t="shared" si="81"/>
        <v>1</v>
      </c>
      <c r="K251">
        <f t="shared" si="82"/>
        <v>112</v>
      </c>
      <c r="L251" t="str">
        <f t="shared" si="104"/>
        <v xml:space="preserve"> Macaca fascicularis (Crab-eating macaque) (Cynomolgus monkey).</v>
      </c>
      <c r="M251" t="str">
        <f t="shared" si="105"/>
        <v xml:space="preserve"> NCBI_TaxID=9541 {ECO:0000313|Proteomes:UP000009130};</v>
      </c>
      <c r="N251" t="str">
        <f t="shared" si="83"/>
        <v>Eukaryota</v>
      </c>
      <c r="O251" t="str">
        <f t="shared" si="84"/>
        <v xml:space="preserve"> Metazoa</v>
      </c>
      <c r="P251" t="str">
        <f t="shared" si="85"/>
        <v xml:space="preserve"> Chordata</v>
      </c>
      <c r="Q251" t="str">
        <f t="shared" si="86"/>
        <v xml:space="preserve"> Craniata</v>
      </c>
      <c r="R251" t="str">
        <f t="shared" si="87"/>
        <v xml:space="preserve"> Vertebrata</v>
      </c>
      <c r="S251" t="str">
        <f t="shared" si="88"/>
        <v xml:space="preserve"> Euteleostomi</v>
      </c>
      <c r="T251" t="str">
        <f t="shared" si="89"/>
        <v>Mammalia</v>
      </c>
      <c r="U251" t="str">
        <f t="shared" si="90"/>
        <v xml:space="preserve"> Eutheria</v>
      </c>
      <c r="V251" t="str">
        <f t="shared" si="91"/>
        <v xml:space="preserve"> Euarchontoglires</v>
      </c>
      <c r="W251" t="str">
        <f t="shared" si="92"/>
        <v xml:space="preserve"> Primates</v>
      </c>
      <c r="X251" t="str">
        <f t="shared" si="93"/>
        <v xml:space="preserve"> Haplorrhini</v>
      </c>
      <c r="Y251" t="str">
        <f t="shared" si="94"/>
        <v>Catarrhini</v>
      </c>
      <c r="Z251" t="str">
        <f t="shared" si="95"/>
        <v xml:space="preserve"> Cercopithecidae</v>
      </c>
      <c r="AA251" t="str">
        <f t="shared" si="96"/>
        <v xml:space="preserve"> Cercopithecinae</v>
      </c>
      <c r="AB251" t="str">
        <f t="shared" si="97"/>
        <v xml:space="preserve"> Macaca.</v>
      </c>
      <c r="AC251">
        <f t="shared" si="98"/>
        <v>0</v>
      </c>
      <c r="AD251">
        <f t="shared" si="99"/>
        <v>0</v>
      </c>
      <c r="AE251">
        <f t="shared" si="100"/>
        <v>0</v>
      </c>
      <c r="AF251">
        <f t="shared" si="101"/>
        <v>0</v>
      </c>
    </row>
    <row r="252" spans="1:32" x14ac:dyDescent="0.25">
      <c r="A252" t="s">
        <v>428</v>
      </c>
      <c r="B252" t="s">
        <v>429</v>
      </c>
      <c r="C252">
        <v>271</v>
      </c>
      <c r="D252" t="s">
        <v>26</v>
      </c>
      <c r="E252">
        <v>1</v>
      </c>
      <c r="F252">
        <v>109</v>
      </c>
      <c r="G252">
        <v>101</v>
      </c>
      <c r="H252" t="s">
        <v>27</v>
      </c>
      <c r="I252">
        <f t="shared" si="80"/>
        <v>1</v>
      </c>
      <c r="J252">
        <f t="shared" si="81"/>
        <v>1</v>
      </c>
      <c r="K252">
        <f t="shared" si="82"/>
        <v>112</v>
      </c>
      <c r="L252" t="str">
        <f t="shared" si="104"/>
        <v xml:space="preserve"> Macaca fascicularis (Crab-eating macaque) (Cynomolgus monkey).</v>
      </c>
      <c r="M252" t="str">
        <f t="shared" si="105"/>
        <v xml:space="preserve"> NCBI_TaxID=9541 {ECO:0000313|Proteomes:UP000009130};</v>
      </c>
      <c r="N252" t="str">
        <f t="shared" si="83"/>
        <v>Eukaryota</v>
      </c>
      <c r="O252" t="str">
        <f t="shared" si="84"/>
        <v xml:space="preserve"> Metazoa</v>
      </c>
      <c r="P252" t="str">
        <f t="shared" si="85"/>
        <v xml:space="preserve"> Chordata</v>
      </c>
      <c r="Q252" t="str">
        <f t="shared" si="86"/>
        <v xml:space="preserve"> Craniata</v>
      </c>
      <c r="R252" t="str">
        <f t="shared" si="87"/>
        <v xml:space="preserve"> Vertebrata</v>
      </c>
      <c r="S252" t="str">
        <f t="shared" si="88"/>
        <v xml:space="preserve"> Euteleostomi</v>
      </c>
      <c r="T252" t="str">
        <f t="shared" si="89"/>
        <v>Mammalia</v>
      </c>
      <c r="U252" t="str">
        <f t="shared" si="90"/>
        <v xml:space="preserve"> Eutheria</v>
      </c>
      <c r="V252" t="str">
        <f t="shared" si="91"/>
        <v xml:space="preserve"> Euarchontoglires</v>
      </c>
      <c r="W252" t="str">
        <f t="shared" si="92"/>
        <v xml:space="preserve"> Primates</v>
      </c>
      <c r="X252" t="str">
        <f t="shared" si="93"/>
        <v xml:space="preserve"> Haplorrhini</v>
      </c>
      <c r="Y252" t="str">
        <f t="shared" si="94"/>
        <v>Catarrhini</v>
      </c>
      <c r="Z252" t="str">
        <f t="shared" si="95"/>
        <v xml:space="preserve"> Cercopithecidae</v>
      </c>
      <c r="AA252" t="str">
        <f t="shared" si="96"/>
        <v xml:space="preserve"> Cercopithecinae</v>
      </c>
      <c r="AB252" t="str">
        <f t="shared" si="97"/>
        <v xml:space="preserve"> Macaca.</v>
      </c>
      <c r="AC252">
        <f t="shared" si="98"/>
        <v>0</v>
      </c>
      <c r="AD252">
        <f t="shared" si="99"/>
        <v>0</v>
      </c>
      <c r="AE252">
        <f t="shared" si="100"/>
        <v>0</v>
      </c>
      <c r="AF252">
        <f t="shared" si="101"/>
        <v>0</v>
      </c>
    </row>
    <row r="253" spans="1:32" x14ac:dyDescent="0.25">
      <c r="A253" t="s">
        <v>430</v>
      </c>
      <c r="B253" t="s">
        <v>431</v>
      </c>
      <c r="C253">
        <v>268</v>
      </c>
      <c r="D253" t="s">
        <v>12</v>
      </c>
      <c r="E253">
        <v>147</v>
      </c>
      <c r="F253">
        <v>264</v>
      </c>
      <c r="G253">
        <v>438</v>
      </c>
      <c r="H253" t="s">
        <v>13</v>
      </c>
      <c r="I253">
        <f t="shared" si="80"/>
        <v>1</v>
      </c>
      <c r="J253">
        <f t="shared" si="81"/>
        <v>1</v>
      </c>
      <c r="K253">
        <f t="shared" si="82"/>
        <v>118</v>
      </c>
      <c r="L253" t="str">
        <f t="shared" si="104"/>
        <v xml:space="preserve"> Macaca fascicularis (Crab-eating macaque) (Cynomolgus monkey).</v>
      </c>
      <c r="M253" t="str">
        <f t="shared" si="105"/>
        <v xml:space="preserve"> NCBI_TaxID=9541 {ECO:0000313|Proteomes:UP000009130};</v>
      </c>
      <c r="N253" t="str">
        <f t="shared" si="83"/>
        <v>Eukaryota</v>
      </c>
      <c r="O253" t="str">
        <f t="shared" si="84"/>
        <v xml:space="preserve"> Metazoa</v>
      </c>
      <c r="P253" t="str">
        <f t="shared" si="85"/>
        <v xml:space="preserve"> Chordata</v>
      </c>
      <c r="Q253" t="str">
        <f t="shared" si="86"/>
        <v xml:space="preserve"> Craniata</v>
      </c>
      <c r="R253" t="str">
        <f t="shared" si="87"/>
        <v xml:space="preserve"> Vertebrata</v>
      </c>
      <c r="S253" t="str">
        <f t="shared" si="88"/>
        <v xml:space="preserve"> Euteleostomi</v>
      </c>
      <c r="T253" t="str">
        <f t="shared" si="89"/>
        <v>Mammalia</v>
      </c>
      <c r="U253" t="str">
        <f t="shared" si="90"/>
        <v xml:space="preserve"> Eutheria</v>
      </c>
      <c r="V253" t="str">
        <f t="shared" si="91"/>
        <v xml:space="preserve"> Euarchontoglires</v>
      </c>
      <c r="W253" t="str">
        <f t="shared" si="92"/>
        <v xml:space="preserve"> Primates</v>
      </c>
      <c r="X253" t="str">
        <f t="shared" si="93"/>
        <v xml:space="preserve"> Haplorrhini</v>
      </c>
      <c r="Y253" t="str">
        <f t="shared" si="94"/>
        <v>Catarrhini</v>
      </c>
      <c r="Z253" t="str">
        <f t="shared" si="95"/>
        <v xml:space="preserve"> Cercopithecidae</v>
      </c>
      <c r="AA253" t="str">
        <f t="shared" si="96"/>
        <v xml:space="preserve"> Cercopithecinae</v>
      </c>
      <c r="AB253" t="str">
        <f t="shared" si="97"/>
        <v xml:space="preserve"> Macaca.</v>
      </c>
      <c r="AC253">
        <f t="shared" si="98"/>
        <v>0</v>
      </c>
      <c r="AD253">
        <f t="shared" si="99"/>
        <v>0</v>
      </c>
      <c r="AE253">
        <f t="shared" si="100"/>
        <v>0</v>
      </c>
      <c r="AF253">
        <f t="shared" si="101"/>
        <v>0</v>
      </c>
    </row>
    <row r="254" spans="1:32" x14ac:dyDescent="0.25">
      <c r="A254" t="s">
        <v>430</v>
      </c>
      <c r="B254" t="s">
        <v>431</v>
      </c>
      <c r="C254">
        <v>268</v>
      </c>
      <c r="D254" t="s">
        <v>26</v>
      </c>
      <c r="E254">
        <v>1</v>
      </c>
      <c r="F254">
        <v>103</v>
      </c>
      <c r="G254">
        <v>101</v>
      </c>
      <c r="H254" t="s">
        <v>27</v>
      </c>
      <c r="I254">
        <f t="shared" si="80"/>
        <v>1</v>
      </c>
      <c r="J254">
        <f t="shared" si="81"/>
        <v>1</v>
      </c>
      <c r="K254">
        <f t="shared" si="82"/>
        <v>118</v>
      </c>
      <c r="L254" t="str">
        <f t="shared" si="104"/>
        <v xml:space="preserve"> Macaca fascicularis (Crab-eating macaque) (Cynomolgus monkey).</v>
      </c>
      <c r="M254" t="str">
        <f t="shared" si="105"/>
        <v xml:space="preserve"> NCBI_TaxID=9541 {ECO:0000313|Proteomes:UP000009130};</v>
      </c>
      <c r="N254" t="str">
        <f t="shared" si="83"/>
        <v>Eukaryota</v>
      </c>
      <c r="O254" t="str">
        <f t="shared" si="84"/>
        <v xml:space="preserve"> Metazoa</v>
      </c>
      <c r="P254" t="str">
        <f t="shared" si="85"/>
        <v xml:space="preserve"> Chordata</v>
      </c>
      <c r="Q254" t="str">
        <f t="shared" si="86"/>
        <v xml:space="preserve"> Craniata</v>
      </c>
      <c r="R254" t="str">
        <f t="shared" si="87"/>
        <v xml:space="preserve"> Vertebrata</v>
      </c>
      <c r="S254" t="str">
        <f t="shared" si="88"/>
        <v xml:space="preserve"> Euteleostomi</v>
      </c>
      <c r="T254" t="str">
        <f t="shared" si="89"/>
        <v>Mammalia</v>
      </c>
      <c r="U254" t="str">
        <f t="shared" si="90"/>
        <v xml:space="preserve"> Eutheria</v>
      </c>
      <c r="V254" t="str">
        <f t="shared" si="91"/>
        <v xml:space="preserve"> Euarchontoglires</v>
      </c>
      <c r="W254" t="str">
        <f t="shared" si="92"/>
        <v xml:space="preserve"> Primates</v>
      </c>
      <c r="X254" t="str">
        <f t="shared" si="93"/>
        <v xml:space="preserve"> Haplorrhini</v>
      </c>
      <c r="Y254" t="str">
        <f t="shared" si="94"/>
        <v>Catarrhini</v>
      </c>
      <c r="Z254" t="str">
        <f t="shared" si="95"/>
        <v xml:space="preserve"> Cercopithecidae</v>
      </c>
      <c r="AA254" t="str">
        <f t="shared" si="96"/>
        <v xml:space="preserve"> Cercopithecinae</v>
      </c>
      <c r="AB254" t="str">
        <f t="shared" si="97"/>
        <v xml:space="preserve"> Macaca.</v>
      </c>
      <c r="AC254">
        <f t="shared" si="98"/>
        <v>0</v>
      </c>
      <c r="AD254">
        <f t="shared" si="99"/>
        <v>0</v>
      </c>
      <c r="AE254">
        <f t="shared" si="100"/>
        <v>0</v>
      </c>
      <c r="AF254">
        <f t="shared" si="101"/>
        <v>0</v>
      </c>
    </row>
    <row r="255" spans="1:32" x14ac:dyDescent="0.25">
      <c r="A255" t="s">
        <v>432</v>
      </c>
      <c r="B255" t="s">
        <v>433</v>
      </c>
      <c r="C255">
        <v>218</v>
      </c>
      <c r="D255" t="s">
        <v>12</v>
      </c>
      <c r="E255">
        <v>83</v>
      </c>
      <c r="F255">
        <v>203</v>
      </c>
      <c r="G255">
        <v>438</v>
      </c>
      <c r="H255" t="s">
        <v>13</v>
      </c>
      <c r="I255">
        <f t="shared" si="80"/>
        <v>1</v>
      </c>
      <c r="J255">
        <f t="shared" si="81"/>
        <v>0</v>
      </c>
      <c r="K255">
        <f t="shared" si="82"/>
        <v>121</v>
      </c>
      <c r="L255" t="str">
        <f t="shared" si="104"/>
        <v xml:space="preserve"> Macaca fascicularis (Crab-eating macaque) (Cynomolgus monkey).</v>
      </c>
      <c r="M255" t="str">
        <f t="shared" si="105"/>
        <v xml:space="preserve"> NCBI_TaxID=9541 {ECO:0000313|Proteomes:UP000009130};</v>
      </c>
      <c r="N255" t="str">
        <f t="shared" si="83"/>
        <v>Eukaryota</v>
      </c>
      <c r="O255" t="str">
        <f t="shared" si="84"/>
        <v xml:space="preserve"> Metazoa</v>
      </c>
      <c r="P255" t="str">
        <f t="shared" si="85"/>
        <v xml:space="preserve"> Chordata</v>
      </c>
      <c r="Q255" t="str">
        <f t="shared" si="86"/>
        <v xml:space="preserve"> Craniata</v>
      </c>
      <c r="R255" t="str">
        <f t="shared" si="87"/>
        <v xml:space="preserve"> Vertebrata</v>
      </c>
      <c r="S255" t="str">
        <f t="shared" si="88"/>
        <v xml:space="preserve"> Euteleostomi</v>
      </c>
      <c r="T255" t="str">
        <f t="shared" si="89"/>
        <v>Mammalia</v>
      </c>
      <c r="U255" t="str">
        <f t="shared" si="90"/>
        <v xml:space="preserve"> Eutheria</v>
      </c>
      <c r="V255" t="str">
        <f t="shared" si="91"/>
        <v xml:space="preserve"> Euarchontoglires</v>
      </c>
      <c r="W255" t="str">
        <f t="shared" si="92"/>
        <v xml:space="preserve"> Primates</v>
      </c>
      <c r="X255" t="str">
        <f t="shared" si="93"/>
        <v xml:space="preserve"> Haplorrhini</v>
      </c>
      <c r="Y255" t="str">
        <f t="shared" si="94"/>
        <v>Catarrhini</v>
      </c>
      <c r="Z255" t="str">
        <f t="shared" si="95"/>
        <v xml:space="preserve"> Cercopithecidae</v>
      </c>
      <c r="AA255" t="str">
        <f t="shared" si="96"/>
        <v xml:space="preserve"> Cercopithecinae</v>
      </c>
      <c r="AB255" t="str">
        <f t="shared" si="97"/>
        <v xml:space="preserve"> Macaca.</v>
      </c>
      <c r="AC255">
        <f t="shared" si="98"/>
        <v>0</v>
      </c>
      <c r="AD255">
        <f t="shared" si="99"/>
        <v>0</v>
      </c>
      <c r="AE255">
        <f t="shared" si="100"/>
        <v>0</v>
      </c>
      <c r="AF255">
        <f t="shared" si="101"/>
        <v>0</v>
      </c>
    </row>
    <row r="256" spans="1:32" x14ac:dyDescent="0.25">
      <c r="A256" t="s">
        <v>434</v>
      </c>
      <c r="B256" t="s">
        <v>435</v>
      </c>
      <c r="C256">
        <v>168</v>
      </c>
      <c r="D256" t="s">
        <v>12</v>
      </c>
      <c r="E256">
        <v>48</v>
      </c>
      <c r="F256">
        <v>165</v>
      </c>
      <c r="G256">
        <v>438</v>
      </c>
      <c r="H256" t="s">
        <v>13</v>
      </c>
      <c r="I256">
        <f t="shared" si="80"/>
        <v>1</v>
      </c>
      <c r="J256">
        <f t="shared" si="81"/>
        <v>0</v>
      </c>
      <c r="K256">
        <f t="shared" si="82"/>
        <v>118</v>
      </c>
      <c r="L256" t="str">
        <f t="shared" si="104"/>
        <v xml:space="preserve"> Macaca fascicularis (Crab-eating macaque) (Cynomolgus monkey).</v>
      </c>
      <c r="M256" t="str">
        <f t="shared" si="105"/>
        <v xml:space="preserve"> NCBI_TaxID=9541 {ECO:0000313|Proteomes:UP000009130};</v>
      </c>
      <c r="N256" t="str">
        <f t="shared" si="83"/>
        <v>Eukaryota</v>
      </c>
      <c r="O256" t="str">
        <f t="shared" si="84"/>
        <v xml:space="preserve"> Metazoa</v>
      </c>
      <c r="P256" t="str">
        <f t="shared" si="85"/>
        <v xml:space="preserve"> Chordata</v>
      </c>
      <c r="Q256" t="str">
        <f t="shared" si="86"/>
        <v xml:space="preserve"> Craniata</v>
      </c>
      <c r="R256" t="str">
        <f t="shared" si="87"/>
        <v xml:space="preserve"> Vertebrata</v>
      </c>
      <c r="S256" t="str">
        <f t="shared" si="88"/>
        <v xml:space="preserve"> Euteleostomi</v>
      </c>
      <c r="T256" t="str">
        <f t="shared" si="89"/>
        <v>Mammalia</v>
      </c>
      <c r="U256" t="str">
        <f t="shared" si="90"/>
        <v xml:space="preserve"> Eutheria</v>
      </c>
      <c r="V256" t="str">
        <f t="shared" si="91"/>
        <v xml:space="preserve"> Euarchontoglires</v>
      </c>
      <c r="W256" t="str">
        <f t="shared" si="92"/>
        <v xml:space="preserve"> Primates</v>
      </c>
      <c r="X256" t="str">
        <f t="shared" si="93"/>
        <v xml:space="preserve"> Haplorrhini</v>
      </c>
      <c r="Y256" t="str">
        <f t="shared" si="94"/>
        <v>Catarrhini</v>
      </c>
      <c r="Z256" t="str">
        <f t="shared" si="95"/>
        <v xml:space="preserve"> Cercopithecidae</v>
      </c>
      <c r="AA256" t="str">
        <f t="shared" si="96"/>
        <v xml:space="preserve"> Cercopithecinae</v>
      </c>
      <c r="AB256" t="str">
        <f t="shared" si="97"/>
        <v xml:space="preserve"> Macaca.</v>
      </c>
      <c r="AC256">
        <f t="shared" si="98"/>
        <v>0</v>
      </c>
      <c r="AD256">
        <f t="shared" si="99"/>
        <v>0</v>
      </c>
      <c r="AE256">
        <f t="shared" si="100"/>
        <v>0</v>
      </c>
      <c r="AF256">
        <f t="shared" si="101"/>
        <v>0</v>
      </c>
    </row>
    <row r="257" spans="1:32" x14ac:dyDescent="0.25">
      <c r="A257" t="s">
        <v>436</v>
      </c>
      <c r="B257" t="s">
        <v>437</v>
      </c>
      <c r="C257">
        <v>158</v>
      </c>
      <c r="D257" t="s">
        <v>12</v>
      </c>
      <c r="E257">
        <v>41</v>
      </c>
      <c r="F257">
        <v>154</v>
      </c>
      <c r="G257">
        <v>438</v>
      </c>
      <c r="H257" t="s">
        <v>13</v>
      </c>
      <c r="I257">
        <f t="shared" si="80"/>
        <v>1</v>
      </c>
      <c r="J257">
        <f t="shared" si="81"/>
        <v>0</v>
      </c>
      <c r="K257">
        <f t="shared" si="82"/>
        <v>114</v>
      </c>
      <c r="L257" t="str">
        <f t="shared" si="104"/>
        <v xml:space="preserve"> Macaca fascicularis (Crab-eating macaque) (Cynomolgus monkey).</v>
      </c>
      <c r="M257" t="str">
        <f t="shared" si="105"/>
        <v xml:space="preserve"> NCBI_TaxID=9541 {ECO:0000313|Proteomes:UP000009130};</v>
      </c>
      <c r="N257" t="str">
        <f t="shared" si="83"/>
        <v>Eukaryota</v>
      </c>
      <c r="O257" t="str">
        <f t="shared" si="84"/>
        <v xml:space="preserve"> Metazoa</v>
      </c>
      <c r="P257" t="str">
        <f t="shared" si="85"/>
        <v xml:space="preserve"> Chordata</v>
      </c>
      <c r="Q257" t="str">
        <f t="shared" si="86"/>
        <v xml:space="preserve"> Craniata</v>
      </c>
      <c r="R257" t="str">
        <f t="shared" si="87"/>
        <v xml:space="preserve"> Vertebrata</v>
      </c>
      <c r="S257" t="str">
        <f t="shared" si="88"/>
        <v xml:space="preserve"> Euteleostomi</v>
      </c>
      <c r="T257" t="str">
        <f t="shared" si="89"/>
        <v>Mammalia</v>
      </c>
      <c r="U257" t="str">
        <f t="shared" si="90"/>
        <v xml:space="preserve"> Eutheria</v>
      </c>
      <c r="V257" t="str">
        <f t="shared" si="91"/>
        <v xml:space="preserve"> Euarchontoglires</v>
      </c>
      <c r="W257" t="str">
        <f t="shared" si="92"/>
        <v xml:space="preserve"> Primates</v>
      </c>
      <c r="X257" t="str">
        <f t="shared" si="93"/>
        <v xml:space="preserve"> Haplorrhini</v>
      </c>
      <c r="Y257" t="str">
        <f t="shared" si="94"/>
        <v>Catarrhini</v>
      </c>
      <c r="Z257" t="str">
        <f t="shared" si="95"/>
        <v xml:space="preserve"> Cercopithecidae</v>
      </c>
      <c r="AA257" t="str">
        <f t="shared" si="96"/>
        <v xml:space="preserve"> Cercopithecinae</v>
      </c>
      <c r="AB257" t="str">
        <f t="shared" si="97"/>
        <v xml:space="preserve"> Macaca.</v>
      </c>
      <c r="AC257">
        <f t="shared" si="98"/>
        <v>0</v>
      </c>
      <c r="AD257">
        <f t="shared" si="99"/>
        <v>0</v>
      </c>
      <c r="AE257">
        <f t="shared" si="100"/>
        <v>0</v>
      </c>
      <c r="AF257">
        <f t="shared" si="101"/>
        <v>0</v>
      </c>
    </row>
    <row r="258" spans="1:32" x14ac:dyDescent="0.25">
      <c r="A258" t="s">
        <v>438</v>
      </c>
      <c r="B258" t="s">
        <v>439</v>
      </c>
      <c r="C258">
        <v>155</v>
      </c>
      <c r="D258" t="s">
        <v>12</v>
      </c>
      <c r="E258">
        <v>39</v>
      </c>
      <c r="F258">
        <v>151</v>
      </c>
      <c r="G258">
        <v>438</v>
      </c>
      <c r="H258" t="s">
        <v>13</v>
      </c>
      <c r="I258">
        <f t="shared" ref="I258:I321" si="106">VLOOKUP(B258,Len,2,FALSE)</f>
        <v>1</v>
      </c>
      <c r="J258">
        <f t="shared" ref="J258:J321" si="107">VLOOKUP(B258,Len,3,FALSE)</f>
        <v>0</v>
      </c>
      <c r="K258">
        <f t="shared" ref="K258:K321" si="108">VLOOKUP(B258,ас,2,FALSE)</f>
        <v>113</v>
      </c>
      <c r="L258" t="str">
        <f t="shared" si="104"/>
        <v xml:space="preserve"> Macaca fascicularis (Crab-eating macaque) (Cynomolgus monkey).</v>
      </c>
      <c r="M258" t="str">
        <f t="shared" si="105"/>
        <v xml:space="preserve"> NCBI_TaxID=9541 {ECO:0000313|Proteomes:UP000009130};</v>
      </c>
      <c r="N258" t="str">
        <f t="shared" ref="N258:N321" si="109">VLOOKUP(A258,пр,5,FALSE)</f>
        <v>Eukaryota</v>
      </c>
      <c r="O258" t="str">
        <f t="shared" ref="O258:O321" si="110">VLOOKUP(A258,пр,6,FALSE)</f>
        <v xml:space="preserve"> Metazoa</v>
      </c>
      <c r="P258" t="str">
        <f t="shared" ref="P258:P321" si="111">VLOOKUP(A258,пр,7,FALSE)</f>
        <v xml:space="preserve"> Chordata</v>
      </c>
      <c r="Q258" t="str">
        <f t="shared" ref="Q258:Q321" si="112">VLOOKUP(A258,пр,8,FALSE)</f>
        <v xml:space="preserve"> Craniata</v>
      </c>
      <c r="R258" t="str">
        <f t="shared" ref="R258:R321" si="113">VLOOKUP(A258,пр,9,FALSE)</f>
        <v xml:space="preserve"> Vertebrata</v>
      </c>
      <c r="S258" t="str">
        <f t="shared" ref="S258:S321" si="114">VLOOKUP(A258,пр,10,FALSE)</f>
        <v xml:space="preserve"> Euteleostomi</v>
      </c>
      <c r="T258" t="str">
        <f t="shared" ref="T258:T321" si="115">VLOOKUP(A258,пр,11,FALSE)</f>
        <v>Mammalia</v>
      </c>
      <c r="U258" t="str">
        <f t="shared" ref="U258:U321" si="116">VLOOKUP(A258,пр,12,FALSE)</f>
        <v xml:space="preserve"> Eutheria</v>
      </c>
      <c r="V258" t="str">
        <f t="shared" ref="V258:V321" si="117">VLOOKUP(A258,пр,13,FALSE)</f>
        <v xml:space="preserve"> Euarchontoglires</v>
      </c>
      <c r="W258" t="str">
        <f t="shared" ref="W258:W321" si="118">VLOOKUP(A258,пр,14,FALSE)</f>
        <v xml:space="preserve"> Primates</v>
      </c>
      <c r="X258" t="str">
        <f t="shared" ref="X258:X321" si="119">VLOOKUP(A258,пр,15,FALSE)</f>
        <v xml:space="preserve"> Haplorrhini</v>
      </c>
      <c r="Y258" t="str">
        <f t="shared" ref="Y258:Y321" si="120">VLOOKUP(A258,пр,16,FALSE)</f>
        <v>Catarrhini</v>
      </c>
      <c r="Z258" t="str">
        <f t="shared" ref="Z258:Z321" si="121">VLOOKUP(A258,пр,17,FALSE)</f>
        <v xml:space="preserve"> Cercopithecidae</v>
      </c>
      <c r="AA258" t="str">
        <f t="shared" ref="AA258:AA321" si="122">VLOOKUP(A258,пр,18,FALSE)</f>
        <v xml:space="preserve"> Cercopithecinae</v>
      </c>
      <c r="AB258" t="str">
        <f t="shared" ref="AB258:AB321" si="123">VLOOKUP(A258,пр,19,FALSE)</f>
        <v xml:space="preserve"> Macaca.</v>
      </c>
      <c r="AC258">
        <f t="shared" ref="AC258:AC321" si="124">VLOOKUP(A258,пр,20,FALSE)</f>
        <v>0</v>
      </c>
      <c r="AD258">
        <f t="shared" ref="AD258:AD321" si="125">VLOOKUP(A258,пр,21,FALSE)</f>
        <v>0</v>
      </c>
      <c r="AE258">
        <f t="shared" ref="AE258:AE321" si="126">VLOOKUP(A258,пр,22,FALSE)</f>
        <v>0</v>
      </c>
      <c r="AF258">
        <f t="shared" ref="AF258:AF321" si="127">VLOOKUP(A258,пр,23,FALSE)</f>
        <v>0</v>
      </c>
    </row>
    <row r="259" spans="1:32" x14ac:dyDescent="0.25">
      <c r="A259" t="s">
        <v>440</v>
      </c>
      <c r="B259" t="s">
        <v>441</v>
      </c>
      <c r="C259">
        <v>151</v>
      </c>
      <c r="D259" t="s">
        <v>12</v>
      </c>
      <c r="E259">
        <v>32</v>
      </c>
      <c r="F259">
        <v>148</v>
      </c>
      <c r="G259">
        <v>438</v>
      </c>
      <c r="H259" t="s">
        <v>13</v>
      </c>
      <c r="I259">
        <f t="shared" si="106"/>
        <v>1</v>
      </c>
      <c r="J259">
        <f t="shared" si="107"/>
        <v>0</v>
      </c>
      <c r="K259">
        <f t="shared" si="108"/>
        <v>117</v>
      </c>
      <c r="L259" t="str">
        <f t="shared" si="104"/>
        <v xml:space="preserve"> Macaca fascicularis (Crab-eating macaque) (Cynomolgus monkey).</v>
      </c>
      <c r="M259" t="str">
        <f t="shared" si="105"/>
        <v xml:space="preserve"> NCBI_TaxID=9541 {ECO:0000313|Proteomes:UP000009130};</v>
      </c>
      <c r="N259" t="str">
        <f t="shared" si="109"/>
        <v>Eukaryota</v>
      </c>
      <c r="O259" t="str">
        <f t="shared" si="110"/>
        <v xml:space="preserve"> Metazoa</v>
      </c>
      <c r="P259" t="str">
        <f t="shared" si="111"/>
        <v xml:space="preserve"> Chordata</v>
      </c>
      <c r="Q259" t="str">
        <f t="shared" si="112"/>
        <v xml:space="preserve"> Craniata</v>
      </c>
      <c r="R259" t="str">
        <f t="shared" si="113"/>
        <v xml:space="preserve"> Vertebrata</v>
      </c>
      <c r="S259" t="str">
        <f t="shared" si="114"/>
        <v xml:space="preserve"> Euteleostomi</v>
      </c>
      <c r="T259" t="str">
        <f t="shared" si="115"/>
        <v>Mammalia</v>
      </c>
      <c r="U259" t="str">
        <f t="shared" si="116"/>
        <v xml:space="preserve"> Eutheria</v>
      </c>
      <c r="V259" t="str">
        <f t="shared" si="117"/>
        <v xml:space="preserve"> Euarchontoglires</v>
      </c>
      <c r="W259" t="str">
        <f t="shared" si="118"/>
        <v xml:space="preserve"> Primates</v>
      </c>
      <c r="X259" t="str">
        <f t="shared" si="119"/>
        <v xml:space="preserve"> Haplorrhini</v>
      </c>
      <c r="Y259" t="str">
        <f t="shared" si="120"/>
        <v>Catarrhini</v>
      </c>
      <c r="Z259" t="str">
        <f t="shared" si="121"/>
        <v xml:space="preserve"> Cercopithecidae</v>
      </c>
      <c r="AA259" t="str">
        <f t="shared" si="122"/>
        <v xml:space="preserve"> Cercopithecinae</v>
      </c>
      <c r="AB259" t="str">
        <f t="shared" si="123"/>
        <v xml:space="preserve"> Macaca.</v>
      </c>
      <c r="AC259">
        <f t="shared" si="124"/>
        <v>0</v>
      </c>
      <c r="AD259">
        <f t="shared" si="125"/>
        <v>0</v>
      </c>
      <c r="AE259">
        <f t="shared" si="126"/>
        <v>0</v>
      </c>
      <c r="AF259">
        <f t="shared" si="127"/>
        <v>0</v>
      </c>
    </row>
    <row r="260" spans="1:32" x14ac:dyDescent="0.25">
      <c r="A260" t="s">
        <v>442</v>
      </c>
      <c r="B260" t="s">
        <v>443</v>
      </c>
      <c r="C260">
        <v>193</v>
      </c>
      <c r="D260" t="s">
        <v>12</v>
      </c>
      <c r="E260">
        <v>72</v>
      </c>
      <c r="F260">
        <v>185</v>
      </c>
      <c r="G260">
        <v>438</v>
      </c>
      <c r="H260" t="s">
        <v>13</v>
      </c>
      <c r="I260">
        <f t="shared" si="106"/>
        <v>1</v>
      </c>
      <c r="J260">
        <f t="shared" si="107"/>
        <v>0</v>
      </c>
      <c r="K260">
        <f t="shared" si="108"/>
        <v>114</v>
      </c>
      <c r="L260" t="str">
        <f t="shared" si="104"/>
        <v xml:space="preserve"> Macaca fascicularis (Crab-eating macaque) (Cynomolgus monkey).</v>
      </c>
      <c r="M260" t="str">
        <f t="shared" si="105"/>
        <v xml:space="preserve"> NCBI_TaxID=9541 {ECO:0000313|Proteomes:UP000009130};</v>
      </c>
      <c r="N260" t="str">
        <f t="shared" si="109"/>
        <v>Eukaryota</v>
      </c>
      <c r="O260" t="str">
        <f t="shared" si="110"/>
        <v xml:space="preserve"> Metazoa</v>
      </c>
      <c r="P260" t="str">
        <f t="shared" si="111"/>
        <v xml:space="preserve"> Chordata</v>
      </c>
      <c r="Q260" t="str">
        <f t="shared" si="112"/>
        <v xml:space="preserve"> Craniata</v>
      </c>
      <c r="R260" t="str">
        <f t="shared" si="113"/>
        <v xml:space="preserve"> Vertebrata</v>
      </c>
      <c r="S260" t="str">
        <f t="shared" si="114"/>
        <v xml:space="preserve"> Euteleostomi</v>
      </c>
      <c r="T260" t="str">
        <f t="shared" si="115"/>
        <v>Mammalia</v>
      </c>
      <c r="U260" t="str">
        <f t="shared" si="116"/>
        <v xml:space="preserve"> Eutheria</v>
      </c>
      <c r="V260" t="str">
        <f t="shared" si="117"/>
        <v xml:space="preserve"> Euarchontoglires</v>
      </c>
      <c r="W260" t="str">
        <f t="shared" si="118"/>
        <v xml:space="preserve"> Primates</v>
      </c>
      <c r="X260" t="str">
        <f t="shared" si="119"/>
        <v xml:space="preserve"> Haplorrhini</v>
      </c>
      <c r="Y260" t="str">
        <f t="shared" si="120"/>
        <v>Catarrhini</v>
      </c>
      <c r="Z260" t="str">
        <f t="shared" si="121"/>
        <v xml:space="preserve"> Cercopithecidae</v>
      </c>
      <c r="AA260" t="str">
        <f t="shared" si="122"/>
        <v xml:space="preserve"> Cercopithecinae</v>
      </c>
      <c r="AB260" t="str">
        <f t="shared" si="123"/>
        <v xml:space="preserve"> Macaca.</v>
      </c>
      <c r="AC260">
        <f t="shared" si="124"/>
        <v>0</v>
      </c>
      <c r="AD260">
        <f t="shared" si="125"/>
        <v>0</v>
      </c>
      <c r="AE260">
        <f t="shared" si="126"/>
        <v>0</v>
      </c>
      <c r="AF260">
        <f t="shared" si="127"/>
        <v>0</v>
      </c>
    </row>
    <row r="261" spans="1:32" x14ac:dyDescent="0.25">
      <c r="A261" t="s">
        <v>444</v>
      </c>
      <c r="B261" t="s">
        <v>445</v>
      </c>
      <c r="C261">
        <v>192</v>
      </c>
      <c r="D261" t="s">
        <v>12</v>
      </c>
      <c r="E261">
        <v>71</v>
      </c>
      <c r="F261">
        <v>184</v>
      </c>
      <c r="G261">
        <v>438</v>
      </c>
      <c r="H261" t="s">
        <v>13</v>
      </c>
      <c r="I261">
        <f t="shared" si="106"/>
        <v>1</v>
      </c>
      <c r="J261">
        <f t="shared" si="107"/>
        <v>0</v>
      </c>
      <c r="K261">
        <f t="shared" si="108"/>
        <v>114</v>
      </c>
      <c r="L261" t="str">
        <f t="shared" si="104"/>
        <v xml:space="preserve"> Bos taurus (Bovine).</v>
      </c>
      <c r="M261" t="str">
        <f t="shared" si="105"/>
        <v xml:space="preserve"> NCBI_TaxID=9913 {ECO:0000313|Ensembl:ENSBTAP00000000344, ECO:0000313|Proteomes:UP000009136};</v>
      </c>
      <c r="N261" t="str">
        <f t="shared" si="109"/>
        <v>Eukaryota</v>
      </c>
      <c r="O261" t="str">
        <f t="shared" si="110"/>
        <v xml:space="preserve"> Metazoa</v>
      </c>
      <c r="P261" t="str">
        <f t="shared" si="111"/>
        <v xml:space="preserve"> Chordata</v>
      </c>
      <c r="Q261" t="str">
        <f t="shared" si="112"/>
        <v xml:space="preserve"> Craniata</v>
      </c>
      <c r="R261" t="str">
        <f t="shared" si="113"/>
        <v xml:space="preserve"> Vertebrata</v>
      </c>
      <c r="S261" t="str">
        <f t="shared" si="114"/>
        <v xml:space="preserve"> Euteleostomi</v>
      </c>
      <c r="T261" t="str">
        <f t="shared" si="115"/>
        <v>Mammalia</v>
      </c>
      <c r="U261" t="str">
        <f t="shared" si="116"/>
        <v xml:space="preserve"> Eutheria</v>
      </c>
      <c r="V261" t="str">
        <f t="shared" si="117"/>
        <v xml:space="preserve"> Laurasiatheria</v>
      </c>
      <c r="W261" t="str">
        <f t="shared" si="118"/>
        <v xml:space="preserve"> Cetartiodactyla</v>
      </c>
      <c r="X261" t="str">
        <f t="shared" si="119"/>
        <v xml:space="preserve"> Ruminantia</v>
      </c>
      <c r="Y261" t="str">
        <f t="shared" si="120"/>
        <v>Pecora</v>
      </c>
      <c r="Z261" t="str">
        <f t="shared" si="121"/>
        <v xml:space="preserve"> Bovidae</v>
      </c>
      <c r="AA261" t="str">
        <f t="shared" si="122"/>
        <v xml:space="preserve"> Bovinae</v>
      </c>
      <c r="AB261" t="str">
        <f t="shared" si="123"/>
        <v xml:space="preserve"> Bos.</v>
      </c>
      <c r="AC261">
        <f t="shared" si="124"/>
        <v>0</v>
      </c>
      <c r="AD261">
        <f t="shared" si="125"/>
        <v>0</v>
      </c>
      <c r="AE261">
        <f t="shared" si="126"/>
        <v>0</v>
      </c>
      <c r="AF261">
        <f t="shared" si="127"/>
        <v>0</v>
      </c>
    </row>
    <row r="262" spans="1:32" x14ac:dyDescent="0.25">
      <c r="A262" t="s">
        <v>446</v>
      </c>
      <c r="B262" t="s">
        <v>447</v>
      </c>
      <c r="C262">
        <v>152</v>
      </c>
      <c r="D262" t="s">
        <v>12</v>
      </c>
      <c r="E262">
        <v>33</v>
      </c>
      <c r="F262">
        <v>148</v>
      </c>
      <c r="G262">
        <v>438</v>
      </c>
      <c r="H262" t="s">
        <v>13</v>
      </c>
      <c r="I262">
        <f t="shared" si="106"/>
        <v>1</v>
      </c>
      <c r="J262">
        <f t="shared" si="107"/>
        <v>0</v>
      </c>
      <c r="K262">
        <f t="shared" si="108"/>
        <v>116</v>
      </c>
      <c r="L262" t="str">
        <f t="shared" si="104"/>
        <v xml:space="preserve"> Cavia porcellus (Guinea pig).</v>
      </c>
      <c r="M262" t="str">
        <f t="shared" si="105"/>
        <v xml:space="preserve"> NCBI_TaxID=10141 {ECO:0000313|Ensembl:ENSCPOP00000007505};</v>
      </c>
      <c r="N262" t="str">
        <f t="shared" si="109"/>
        <v>Eukaryota</v>
      </c>
      <c r="O262" t="str">
        <f t="shared" si="110"/>
        <v xml:space="preserve"> Metazoa</v>
      </c>
      <c r="P262" t="str">
        <f t="shared" si="111"/>
        <v xml:space="preserve"> Chordata</v>
      </c>
      <c r="Q262" t="str">
        <f t="shared" si="112"/>
        <v xml:space="preserve"> Craniata</v>
      </c>
      <c r="R262" t="str">
        <f t="shared" si="113"/>
        <v xml:space="preserve"> Vertebrata</v>
      </c>
      <c r="S262" t="str">
        <f t="shared" si="114"/>
        <v xml:space="preserve"> Euteleostomi</v>
      </c>
      <c r="T262" t="str">
        <f t="shared" si="115"/>
        <v>Mammalia</v>
      </c>
      <c r="U262" t="str">
        <f t="shared" si="116"/>
        <v xml:space="preserve"> Eutheria</v>
      </c>
      <c r="V262" t="str">
        <f t="shared" si="117"/>
        <v xml:space="preserve"> Euarchontoglires</v>
      </c>
      <c r="W262" t="str">
        <f t="shared" si="118"/>
        <v xml:space="preserve"> Glires</v>
      </c>
      <c r="X262" t="str">
        <f t="shared" si="119"/>
        <v xml:space="preserve"> Rodentia</v>
      </c>
      <c r="Y262" t="str">
        <f t="shared" si="120"/>
        <v>Hystricognathi</v>
      </c>
      <c r="Z262" t="str">
        <f t="shared" si="121"/>
        <v xml:space="preserve"> Caviidae</v>
      </c>
      <c r="AA262" t="str">
        <f t="shared" si="122"/>
        <v xml:space="preserve"> Cavia.</v>
      </c>
      <c r="AB262">
        <f t="shared" si="123"/>
        <v>0</v>
      </c>
      <c r="AC262">
        <f t="shared" si="124"/>
        <v>0</v>
      </c>
      <c r="AD262">
        <f t="shared" si="125"/>
        <v>0</v>
      </c>
      <c r="AE262">
        <f t="shared" si="126"/>
        <v>0</v>
      </c>
      <c r="AF262">
        <f t="shared" si="127"/>
        <v>0</v>
      </c>
    </row>
    <row r="263" spans="1:32" x14ac:dyDescent="0.25">
      <c r="A263" t="s">
        <v>448</v>
      </c>
      <c r="B263" t="s">
        <v>449</v>
      </c>
      <c r="C263">
        <v>157</v>
      </c>
      <c r="D263" t="s">
        <v>12</v>
      </c>
      <c r="E263">
        <v>38</v>
      </c>
      <c r="F263">
        <v>153</v>
      </c>
      <c r="G263">
        <v>438</v>
      </c>
      <c r="H263" t="s">
        <v>13</v>
      </c>
      <c r="I263">
        <f t="shared" si="106"/>
        <v>1</v>
      </c>
      <c r="J263">
        <f t="shared" si="107"/>
        <v>0</v>
      </c>
      <c r="K263">
        <f t="shared" si="108"/>
        <v>116</v>
      </c>
      <c r="L263" t="str">
        <f t="shared" si="104"/>
        <v xml:space="preserve"> Cavia porcellus (Guinea pig).</v>
      </c>
      <c r="M263" t="str">
        <f t="shared" si="105"/>
        <v xml:space="preserve"> NCBI_TaxID=10141 {ECO:0000313|Ensembl:ENSCPOP00000007668};</v>
      </c>
      <c r="N263" t="str">
        <f t="shared" si="109"/>
        <v>Eukaryota</v>
      </c>
      <c r="O263" t="str">
        <f t="shared" si="110"/>
        <v xml:space="preserve"> Metazoa</v>
      </c>
      <c r="P263" t="str">
        <f t="shared" si="111"/>
        <v xml:space="preserve"> Chordata</v>
      </c>
      <c r="Q263" t="str">
        <f t="shared" si="112"/>
        <v xml:space="preserve"> Craniata</v>
      </c>
      <c r="R263" t="str">
        <f t="shared" si="113"/>
        <v xml:space="preserve"> Vertebrata</v>
      </c>
      <c r="S263" t="str">
        <f t="shared" si="114"/>
        <v xml:space="preserve"> Euteleostomi</v>
      </c>
      <c r="T263" t="str">
        <f t="shared" si="115"/>
        <v>Mammalia</v>
      </c>
      <c r="U263" t="str">
        <f t="shared" si="116"/>
        <v xml:space="preserve"> Eutheria</v>
      </c>
      <c r="V263" t="str">
        <f t="shared" si="117"/>
        <v xml:space="preserve"> Euarchontoglires</v>
      </c>
      <c r="W263" t="str">
        <f t="shared" si="118"/>
        <v xml:space="preserve"> Glires</v>
      </c>
      <c r="X263" t="str">
        <f t="shared" si="119"/>
        <v xml:space="preserve"> Rodentia</v>
      </c>
      <c r="Y263" t="str">
        <f t="shared" si="120"/>
        <v>Hystricognathi</v>
      </c>
      <c r="Z263" t="str">
        <f t="shared" si="121"/>
        <v xml:space="preserve"> Caviidae</v>
      </c>
      <c r="AA263" t="str">
        <f t="shared" si="122"/>
        <v xml:space="preserve"> Cavia.</v>
      </c>
      <c r="AB263">
        <f t="shared" si="123"/>
        <v>0</v>
      </c>
      <c r="AC263">
        <f t="shared" si="124"/>
        <v>0</v>
      </c>
      <c r="AD263">
        <f t="shared" si="125"/>
        <v>0</v>
      </c>
      <c r="AE263">
        <f t="shared" si="126"/>
        <v>0</v>
      </c>
      <c r="AF263">
        <f t="shared" si="127"/>
        <v>0</v>
      </c>
    </row>
    <row r="264" spans="1:32" x14ac:dyDescent="0.25">
      <c r="A264" t="s">
        <v>450</v>
      </c>
      <c r="B264" t="s">
        <v>451</v>
      </c>
      <c r="C264">
        <v>176</v>
      </c>
      <c r="D264" t="s">
        <v>12</v>
      </c>
      <c r="E264">
        <v>59</v>
      </c>
      <c r="F264">
        <v>172</v>
      </c>
      <c r="G264">
        <v>438</v>
      </c>
      <c r="H264" t="s">
        <v>13</v>
      </c>
      <c r="I264">
        <f t="shared" si="106"/>
        <v>1</v>
      </c>
      <c r="J264">
        <f t="shared" si="107"/>
        <v>0</v>
      </c>
      <c r="K264">
        <f t="shared" si="108"/>
        <v>114</v>
      </c>
      <c r="L264" t="str">
        <f t="shared" si="104"/>
        <v xml:space="preserve"> Cavia porcellus (Guinea pig).</v>
      </c>
      <c r="M264" t="str">
        <f t="shared" si="105"/>
        <v xml:space="preserve"> NCBI_TaxID=10141 {ECO:0000313|Ensembl:ENSCPOP00000007810};</v>
      </c>
      <c r="N264" t="str">
        <f t="shared" si="109"/>
        <v>Eukaryota</v>
      </c>
      <c r="O264" t="str">
        <f t="shared" si="110"/>
        <v xml:space="preserve"> Metazoa</v>
      </c>
      <c r="P264" t="str">
        <f t="shared" si="111"/>
        <v xml:space="preserve"> Chordata</v>
      </c>
      <c r="Q264" t="str">
        <f t="shared" si="112"/>
        <v xml:space="preserve"> Craniata</v>
      </c>
      <c r="R264" t="str">
        <f t="shared" si="113"/>
        <v xml:space="preserve"> Vertebrata</v>
      </c>
      <c r="S264" t="str">
        <f t="shared" si="114"/>
        <v xml:space="preserve"> Euteleostomi</v>
      </c>
      <c r="T264" t="str">
        <f t="shared" si="115"/>
        <v>Mammalia</v>
      </c>
      <c r="U264" t="str">
        <f t="shared" si="116"/>
        <v xml:space="preserve"> Eutheria</v>
      </c>
      <c r="V264" t="str">
        <f t="shared" si="117"/>
        <v xml:space="preserve"> Euarchontoglires</v>
      </c>
      <c r="W264" t="str">
        <f t="shared" si="118"/>
        <v xml:space="preserve"> Glires</v>
      </c>
      <c r="X264" t="str">
        <f t="shared" si="119"/>
        <v xml:space="preserve"> Rodentia</v>
      </c>
      <c r="Y264" t="str">
        <f t="shared" si="120"/>
        <v>Hystricognathi</v>
      </c>
      <c r="Z264" t="str">
        <f t="shared" si="121"/>
        <v xml:space="preserve"> Caviidae</v>
      </c>
      <c r="AA264" t="str">
        <f t="shared" si="122"/>
        <v xml:space="preserve"> Cavia.</v>
      </c>
      <c r="AB264">
        <f t="shared" si="123"/>
        <v>0</v>
      </c>
      <c r="AC264">
        <f t="shared" si="124"/>
        <v>0</v>
      </c>
      <c r="AD264">
        <f t="shared" si="125"/>
        <v>0</v>
      </c>
      <c r="AE264">
        <f t="shared" si="126"/>
        <v>0</v>
      </c>
      <c r="AF264">
        <f t="shared" si="127"/>
        <v>0</v>
      </c>
    </row>
    <row r="265" spans="1:32" x14ac:dyDescent="0.25">
      <c r="A265" t="s">
        <v>452</v>
      </c>
      <c r="B265" t="s">
        <v>453</v>
      </c>
      <c r="C265">
        <v>154</v>
      </c>
      <c r="D265" t="s">
        <v>12</v>
      </c>
      <c r="E265">
        <v>32</v>
      </c>
      <c r="F265">
        <v>150</v>
      </c>
      <c r="G265">
        <v>438</v>
      </c>
      <c r="H265" t="s">
        <v>13</v>
      </c>
      <c r="I265">
        <f t="shared" si="106"/>
        <v>1</v>
      </c>
      <c r="J265">
        <f t="shared" si="107"/>
        <v>0</v>
      </c>
      <c r="K265">
        <f t="shared" si="108"/>
        <v>119</v>
      </c>
      <c r="L265" t="str">
        <f t="shared" si="104"/>
        <v xml:space="preserve"> Cavia porcellus (Guinea pig).</v>
      </c>
      <c r="M265" t="str">
        <f t="shared" si="105"/>
        <v xml:space="preserve"> NCBI_TaxID=10141 {ECO:0000313|Ensembl:ENSCPOP00000011942};</v>
      </c>
      <c r="N265" t="str">
        <f t="shared" si="109"/>
        <v>Eukaryota</v>
      </c>
      <c r="O265" t="str">
        <f t="shared" si="110"/>
        <v xml:space="preserve"> Metazoa</v>
      </c>
      <c r="P265" t="str">
        <f t="shared" si="111"/>
        <v xml:space="preserve"> Chordata</v>
      </c>
      <c r="Q265" t="str">
        <f t="shared" si="112"/>
        <v xml:space="preserve"> Craniata</v>
      </c>
      <c r="R265" t="str">
        <f t="shared" si="113"/>
        <v xml:space="preserve"> Vertebrata</v>
      </c>
      <c r="S265" t="str">
        <f t="shared" si="114"/>
        <v xml:space="preserve"> Euteleostomi</v>
      </c>
      <c r="T265" t="str">
        <f t="shared" si="115"/>
        <v>Mammalia</v>
      </c>
      <c r="U265" t="str">
        <f t="shared" si="116"/>
        <v xml:space="preserve"> Eutheria</v>
      </c>
      <c r="V265" t="str">
        <f t="shared" si="117"/>
        <v xml:space="preserve"> Euarchontoglires</v>
      </c>
      <c r="W265" t="str">
        <f t="shared" si="118"/>
        <v xml:space="preserve"> Glires</v>
      </c>
      <c r="X265" t="str">
        <f t="shared" si="119"/>
        <v xml:space="preserve"> Rodentia</v>
      </c>
      <c r="Y265" t="str">
        <f t="shared" si="120"/>
        <v>Hystricognathi</v>
      </c>
      <c r="Z265" t="str">
        <f t="shared" si="121"/>
        <v xml:space="preserve"> Caviidae</v>
      </c>
      <c r="AA265" t="str">
        <f t="shared" si="122"/>
        <v xml:space="preserve"> Cavia.</v>
      </c>
      <c r="AB265">
        <f t="shared" si="123"/>
        <v>0</v>
      </c>
      <c r="AC265">
        <f t="shared" si="124"/>
        <v>0</v>
      </c>
      <c r="AD265">
        <f t="shared" si="125"/>
        <v>0</v>
      </c>
      <c r="AE265">
        <f t="shared" si="126"/>
        <v>0</v>
      </c>
      <c r="AF265">
        <f t="shared" si="127"/>
        <v>0</v>
      </c>
    </row>
    <row r="266" spans="1:32" x14ac:dyDescent="0.25">
      <c r="A266" t="s">
        <v>454</v>
      </c>
      <c r="B266" t="s">
        <v>455</v>
      </c>
      <c r="C266">
        <v>160</v>
      </c>
      <c r="D266" t="s">
        <v>12</v>
      </c>
      <c r="E266">
        <v>44</v>
      </c>
      <c r="F266">
        <v>156</v>
      </c>
      <c r="G266">
        <v>438</v>
      </c>
      <c r="H266" t="s">
        <v>13</v>
      </c>
      <c r="I266">
        <f t="shared" si="106"/>
        <v>1</v>
      </c>
      <c r="J266">
        <f t="shared" si="107"/>
        <v>0</v>
      </c>
      <c r="K266">
        <f t="shared" si="108"/>
        <v>113</v>
      </c>
      <c r="L266" t="str">
        <f t="shared" si="104"/>
        <v xml:space="preserve"> Cavia porcellus (Guinea pig).</v>
      </c>
      <c r="M266" t="str">
        <f t="shared" si="105"/>
        <v xml:space="preserve"> NCBI_TaxID=10141 {ECO:0000313|Ensembl:ENSCPOP00000014069};</v>
      </c>
      <c r="N266" t="str">
        <f t="shared" si="109"/>
        <v>Eukaryota</v>
      </c>
      <c r="O266" t="str">
        <f t="shared" si="110"/>
        <v xml:space="preserve"> Metazoa</v>
      </c>
      <c r="P266" t="str">
        <f t="shared" si="111"/>
        <v xml:space="preserve"> Chordata</v>
      </c>
      <c r="Q266" t="str">
        <f t="shared" si="112"/>
        <v xml:space="preserve"> Craniata</v>
      </c>
      <c r="R266" t="str">
        <f t="shared" si="113"/>
        <v xml:space="preserve"> Vertebrata</v>
      </c>
      <c r="S266" t="str">
        <f t="shared" si="114"/>
        <v xml:space="preserve"> Euteleostomi</v>
      </c>
      <c r="T266" t="str">
        <f t="shared" si="115"/>
        <v>Mammalia</v>
      </c>
      <c r="U266" t="str">
        <f t="shared" si="116"/>
        <v xml:space="preserve"> Eutheria</v>
      </c>
      <c r="V266" t="str">
        <f t="shared" si="117"/>
        <v xml:space="preserve"> Euarchontoglires</v>
      </c>
      <c r="W266" t="str">
        <f t="shared" si="118"/>
        <v xml:space="preserve"> Glires</v>
      </c>
      <c r="X266" t="str">
        <f t="shared" si="119"/>
        <v xml:space="preserve"> Rodentia</v>
      </c>
      <c r="Y266" t="str">
        <f t="shared" si="120"/>
        <v>Hystricognathi</v>
      </c>
      <c r="Z266" t="str">
        <f t="shared" si="121"/>
        <v xml:space="preserve"> Caviidae</v>
      </c>
      <c r="AA266" t="str">
        <f t="shared" si="122"/>
        <v xml:space="preserve"> Cavia.</v>
      </c>
      <c r="AB266">
        <f t="shared" si="123"/>
        <v>0</v>
      </c>
      <c r="AC266">
        <f t="shared" si="124"/>
        <v>0</v>
      </c>
      <c r="AD266">
        <f t="shared" si="125"/>
        <v>0</v>
      </c>
      <c r="AE266">
        <f t="shared" si="126"/>
        <v>0</v>
      </c>
      <c r="AF266">
        <f t="shared" si="127"/>
        <v>0</v>
      </c>
    </row>
    <row r="267" spans="1:32" x14ac:dyDescent="0.25">
      <c r="A267" t="s">
        <v>456</v>
      </c>
      <c r="B267" t="s">
        <v>457</v>
      </c>
      <c r="C267">
        <v>160</v>
      </c>
      <c r="D267" t="s">
        <v>12</v>
      </c>
      <c r="E267">
        <v>38</v>
      </c>
      <c r="F267">
        <v>156</v>
      </c>
      <c r="G267">
        <v>438</v>
      </c>
      <c r="H267" t="s">
        <v>13</v>
      </c>
      <c r="I267">
        <f t="shared" si="106"/>
        <v>1</v>
      </c>
      <c r="J267">
        <f t="shared" si="107"/>
        <v>0</v>
      </c>
      <c r="K267">
        <f t="shared" si="108"/>
        <v>119</v>
      </c>
      <c r="L267" t="str">
        <f t="shared" si="104"/>
        <v xml:space="preserve"> Cavia porcellus (Guinea pig).</v>
      </c>
      <c r="M267" t="str">
        <f t="shared" si="105"/>
        <v xml:space="preserve"> NCBI_TaxID=10141 {ECO:0000313|Ensembl:ENSCPOP00000014458};</v>
      </c>
      <c r="N267" t="str">
        <f t="shared" si="109"/>
        <v>Eukaryota</v>
      </c>
      <c r="O267" t="str">
        <f t="shared" si="110"/>
        <v xml:space="preserve"> Metazoa</v>
      </c>
      <c r="P267" t="str">
        <f t="shared" si="111"/>
        <v xml:space="preserve"> Chordata</v>
      </c>
      <c r="Q267" t="str">
        <f t="shared" si="112"/>
        <v xml:space="preserve"> Craniata</v>
      </c>
      <c r="R267" t="str">
        <f t="shared" si="113"/>
        <v xml:space="preserve"> Vertebrata</v>
      </c>
      <c r="S267" t="str">
        <f t="shared" si="114"/>
        <v xml:space="preserve"> Euteleostomi</v>
      </c>
      <c r="T267" t="str">
        <f t="shared" si="115"/>
        <v>Mammalia</v>
      </c>
      <c r="U267" t="str">
        <f t="shared" si="116"/>
        <v xml:space="preserve"> Eutheria</v>
      </c>
      <c r="V267" t="str">
        <f t="shared" si="117"/>
        <v xml:space="preserve"> Euarchontoglires</v>
      </c>
      <c r="W267" t="str">
        <f t="shared" si="118"/>
        <v xml:space="preserve"> Glires</v>
      </c>
      <c r="X267" t="str">
        <f t="shared" si="119"/>
        <v xml:space="preserve"> Rodentia</v>
      </c>
      <c r="Y267" t="str">
        <f t="shared" si="120"/>
        <v>Hystricognathi</v>
      </c>
      <c r="Z267" t="str">
        <f t="shared" si="121"/>
        <v xml:space="preserve"> Caviidae</v>
      </c>
      <c r="AA267" t="str">
        <f t="shared" si="122"/>
        <v xml:space="preserve"> Cavia.</v>
      </c>
      <c r="AB267">
        <f t="shared" si="123"/>
        <v>0</v>
      </c>
      <c r="AC267">
        <f t="shared" si="124"/>
        <v>0</v>
      </c>
      <c r="AD267">
        <f t="shared" si="125"/>
        <v>0</v>
      </c>
      <c r="AE267">
        <f t="shared" si="126"/>
        <v>0</v>
      </c>
      <c r="AF267">
        <f t="shared" si="127"/>
        <v>0</v>
      </c>
    </row>
    <row r="268" spans="1:32" x14ac:dyDescent="0.25">
      <c r="A268" t="s">
        <v>458</v>
      </c>
      <c r="B268" t="s">
        <v>459</v>
      </c>
      <c r="C268">
        <v>150</v>
      </c>
      <c r="D268" t="s">
        <v>12</v>
      </c>
      <c r="E268">
        <v>26</v>
      </c>
      <c r="F268">
        <v>146</v>
      </c>
      <c r="G268">
        <v>438</v>
      </c>
      <c r="H268" t="s">
        <v>13</v>
      </c>
      <c r="I268">
        <f t="shared" si="106"/>
        <v>1</v>
      </c>
      <c r="J268">
        <f t="shared" si="107"/>
        <v>0</v>
      </c>
      <c r="K268">
        <f t="shared" si="108"/>
        <v>121</v>
      </c>
      <c r="L268" t="str">
        <f t="shared" si="104"/>
        <v xml:space="preserve"> Cavia porcellus (Guinea pig).</v>
      </c>
      <c r="M268" t="str">
        <f t="shared" si="105"/>
        <v xml:space="preserve"> NCBI_TaxID=10141 {ECO:0000313|Ensembl:ENSCPOP00000015050};</v>
      </c>
      <c r="N268" t="str">
        <f t="shared" si="109"/>
        <v>Eukaryota</v>
      </c>
      <c r="O268" t="str">
        <f t="shared" si="110"/>
        <v xml:space="preserve"> Metazoa</v>
      </c>
      <c r="P268" t="str">
        <f t="shared" si="111"/>
        <v xml:space="preserve"> Chordata</v>
      </c>
      <c r="Q268" t="str">
        <f t="shared" si="112"/>
        <v xml:space="preserve"> Craniata</v>
      </c>
      <c r="R268" t="str">
        <f t="shared" si="113"/>
        <v xml:space="preserve"> Vertebrata</v>
      </c>
      <c r="S268" t="str">
        <f t="shared" si="114"/>
        <v xml:space="preserve"> Euteleostomi</v>
      </c>
      <c r="T268" t="str">
        <f t="shared" si="115"/>
        <v>Mammalia</v>
      </c>
      <c r="U268" t="str">
        <f t="shared" si="116"/>
        <v xml:space="preserve"> Eutheria</v>
      </c>
      <c r="V268" t="str">
        <f t="shared" si="117"/>
        <v xml:space="preserve"> Euarchontoglires</v>
      </c>
      <c r="W268" t="str">
        <f t="shared" si="118"/>
        <v xml:space="preserve"> Glires</v>
      </c>
      <c r="X268" t="str">
        <f t="shared" si="119"/>
        <v xml:space="preserve"> Rodentia</v>
      </c>
      <c r="Y268" t="str">
        <f t="shared" si="120"/>
        <v>Hystricognathi</v>
      </c>
      <c r="Z268" t="str">
        <f t="shared" si="121"/>
        <v xml:space="preserve"> Caviidae</v>
      </c>
      <c r="AA268" t="str">
        <f t="shared" si="122"/>
        <v xml:space="preserve"> Cavia.</v>
      </c>
      <c r="AB268">
        <f t="shared" si="123"/>
        <v>0</v>
      </c>
      <c r="AC268">
        <f t="shared" si="124"/>
        <v>0</v>
      </c>
      <c r="AD268">
        <f t="shared" si="125"/>
        <v>0</v>
      </c>
      <c r="AE268">
        <f t="shared" si="126"/>
        <v>0</v>
      </c>
      <c r="AF268">
        <f t="shared" si="127"/>
        <v>0</v>
      </c>
    </row>
    <row r="269" spans="1:32" x14ac:dyDescent="0.25">
      <c r="A269" t="s">
        <v>460</v>
      </c>
      <c r="B269" t="s">
        <v>461</v>
      </c>
      <c r="C269">
        <v>163</v>
      </c>
      <c r="D269" t="s">
        <v>12</v>
      </c>
      <c r="E269">
        <v>35</v>
      </c>
      <c r="F269">
        <v>151</v>
      </c>
      <c r="G269">
        <v>438</v>
      </c>
      <c r="H269" t="s">
        <v>13</v>
      </c>
      <c r="I269">
        <f t="shared" si="106"/>
        <v>1</v>
      </c>
      <c r="J269">
        <f t="shared" si="107"/>
        <v>0</v>
      </c>
      <c r="K269">
        <f t="shared" si="108"/>
        <v>117</v>
      </c>
      <c r="L269" t="str">
        <f t="shared" si="104"/>
        <v xml:space="preserve"> Cavia porcellus (Guinea pig).</v>
      </c>
      <c r="M269" t="str">
        <f t="shared" si="105"/>
        <v xml:space="preserve"> NCBI_TaxID=10141 {ECO:0000313|Ensembl:ENSCPOP00000016392};</v>
      </c>
      <c r="N269" t="str">
        <f t="shared" si="109"/>
        <v>Eukaryota</v>
      </c>
      <c r="O269" t="str">
        <f t="shared" si="110"/>
        <v xml:space="preserve"> Metazoa</v>
      </c>
      <c r="P269" t="str">
        <f t="shared" si="111"/>
        <v xml:space="preserve"> Chordata</v>
      </c>
      <c r="Q269" t="str">
        <f t="shared" si="112"/>
        <v xml:space="preserve"> Craniata</v>
      </c>
      <c r="R269" t="str">
        <f t="shared" si="113"/>
        <v xml:space="preserve"> Vertebrata</v>
      </c>
      <c r="S269" t="str">
        <f t="shared" si="114"/>
        <v xml:space="preserve"> Euteleostomi</v>
      </c>
      <c r="T269" t="str">
        <f t="shared" si="115"/>
        <v>Mammalia</v>
      </c>
      <c r="U269" t="str">
        <f t="shared" si="116"/>
        <v xml:space="preserve"> Eutheria</v>
      </c>
      <c r="V269" t="str">
        <f t="shared" si="117"/>
        <v xml:space="preserve"> Euarchontoglires</v>
      </c>
      <c r="W269" t="str">
        <f t="shared" si="118"/>
        <v xml:space="preserve"> Glires</v>
      </c>
      <c r="X269" t="str">
        <f t="shared" si="119"/>
        <v xml:space="preserve"> Rodentia</v>
      </c>
      <c r="Y269" t="str">
        <f t="shared" si="120"/>
        <v>Hystricognathi</v>
      </c>
      <c r="Z269" t="str">
        <f t="shared" si="121"/>
        <v xml:space="preserve"> Caviidae</v>
      </c>
      <c r="AA269" t="str">
        <f t="shared" si="122"/>
        <v xml:space="preserve"> Cavia.</v>
      </c>
      <c r="AB269">
        <f t="shared" si="123"/>
        <v>0</v>
      </c>
      <c r="AC269">
        <f t="shared" si="124"/>
        <v>0</v>
      </c>
      <c r="AD269">
        <f t="shared" si="125"/>
        <v>0</v>
      </c>
      <c r="AE269">
        <f t="shared" si="126"/>
        <v>0</v>
      </c>
      <c r="AF269">
        <f t="shared" si="127"/>
        <v>0</v>
      </c>
    </row>
    <row r="270" spans="1:32" x14ac:dyDescent="0.25">
      <c r="A270" t="s">
        <v>462</v>
      </c>
      <c r="B270" t="s">
        <v>463</v>
      </c>
      <c r="C270">
        <v>272</v>
      </c>
      <c r="D270" t="s">
        <v>12</v>
      </c>
      <c r="E270">
        <v>161</v>
      </c>
      <c r="F270">
        <v>271</v>
      </c>
      <c r="G270">
        <v>438</v>
      </c>
      <c r="H270" t="s">
        <v>13</v>
      </c>
      <c r="I270">
        <f t="shared" si="106"/>
        <v>1</v>
      </c>
      <c r="J270">
        <f t="shared" si="107"/>
        <v>1</v>
      </c>
      <c r="K270">
        <f t="shared" si="108"/>
        <v>111</v>
      </c>
      <c r="L270" t="str">
        <f t="shared" si="104"/>
        <v xml:space="preserve"> Cavia porcellus (Guinea pig).</v>
      </c>
      <c r="M270" t="str">
        <f t="shared" si="105"/>
        <v xml:space="preserve"> NCBI_TaxID=10141 {ECO:0000313|Ensembl:ENSCPOP00000016482};</v>
      </c>
      <c r="N270" t="str">
        <f t="shared" si="109"/>
        <v>Eukaryota</v>
      </c>
      <c r="O270" t="str">
        <f t="shared" si="110"/>
        <v xml:space="preserve"> Metazoa</v>
      </c>
      <c r="P270" t="str">
        <f t="shared" si="111"/>
        <v xml:space="preserve"> Chordata</v>
      </c>
      <c r="Q270" t="str">
        <f t="shared" si="112"/>
        <v xml:space="preserve"> Craniata</v>
      </c>
      <c r="R270" t="str">
        <f t="shared" si="113"/>
        <v xml:space="preserve"> Vertebrata</v>
      </c>
      <c r="S270" t="str">
        <f t="shared" si="114"/>
        <v xml:space="preserve"> Euteleostomi</v>
      </c>
      <c r="T270" t="str">
        <f t="shared" si="115"/>
        <v>Mammalia</v>
      </c>
      <c r="U270" t="str">
        <f t="shared" si="116"/>
        <v xml:space="preserve"> Eutheria</v>
      </c>
      <c r="V270" t="str">
        <f t="shared" si="117"/>
        <v xml:space="preserve"> Euarchontoglires</v>
      </c>
      <c r="W270" t="str">
        <f t="shared" si="118"/>
        <v xml:space="preserve"> Glires</v>
      </c>
      <c r="X270" t="str">
        <f t="shared" si="119"/>
        <v xml:space="preserve"> Rodentia</v>
      </c>
      <c r="Y270" t="str">
        <f t="shared" si="120"/>
        <v>Hystricognathi</v>
      </c>
      <c r="Z270" t="str">
        <f t="shared" si="121"/>
        <v xml:space="preserve"> Caviidae</v>
      </c>
      <c r="AA270" t="str">
        <f t="shared" si="122"/>
        <v xml:space="preserve"> Cavia.</v>
      </c>
      <c r="AB270">
        <f t="shared" si="123"/>
        <v>0</v>
      </c>
      <c r="AC270">
        <f t="shared" si="124"/>
        <v>0</v>
      </c>
      <c r="AD270">
        <f t="shared" si="125"/>
        <v>0</v>
      </c>
      <c r="AE270">
        <f t="shared" si="126"/>
        <v>0</v>
      </c>
      <c r="AF270">
        <f t="shared" si="127"/>
        <v>0</v>
      </c>
    </row>
    <row r="271" spans="1:32" x14ac:dyDescent="0.25">
      <c r="A271" t="s">
        <v>462</v>
      </c>
      <c r="B271" t="s">
        <v>463</v>
      </c>
      <c r="C271">
        <v>272</v>
      </c>
      <c r="D271" t="s">
        <v>26</v>
      </c>
      <c r="E271">
        <v>1</v>
      </c>
      <c r="F271">
        <v>114</v>
      </c>
      <c r="G271">
        <v>101</v>
      </c>
      <c r="H271" t="s">
        <v>27</v>
      </c>
      <c r="I271">
        <f t="shared" si="106"/>
        <v>1</v>
      </c>
      <c r="J271">
        <f t="shared" si="107"/>
        <v>1</v>
      </c>
      <c r="K271">
        <f t="shared" si="108"/>
        <v>111</v>
      </c>
      <c r="L271" t="str">
        <f t="shared" si="104"/>
        <v xml:space="preserve"> Cavia porcellus (Guinea pig).</v>
      </c>
      <c r="M271" t="str">
        <f t="shared" si="105"/>
        <v xml:space="preserve"> NCBI_TaxID=10141 {ECO:0000313|Ensembl:ENSCPOP00000016482};</v>
      </c>
      <c r="N271" t="str">
        <f t="shared" si="109"/>
        <v>Eukaryota</v>
      </c>
      <c r="O271" t="str">
        <f t="shared" si="110"/>
        <v xml:space="preserve"> Metazoa</v>
      </c>
      <c r="P271" t="str">
        <f t="shared" si="111"/>
        <v xml:space="preserve"> Chordata</v>
      </c>
      <c r="Q271" t="str">
        <f t="shared" si="112"/>
        <v xml:space="preserve"> Craniata</v>
      </c>
      <c r="R271" t="str">
        <f t="shared" si="113"/>
        <v xml:space="preserve"> Vertebrata</v>
      </c>
      <c r="S271" t="str">
        <f t="shared" si="114"/>
        <v xml:space="preserve"> Euteleostomi</v>
      </c>
      <c r="T271" t="str">
        <f t="shared" si="115"/>
        <v>Mammalia</v>
      </c>
      <c r="U271" t="str">
        <f t="shared" si="116"/>
        <v xml:space="preserve"> Eutheria</v>
      </c>
      <c r="V271" t="str">
        <f t="shared" si="117"/>
        <v xml:space="preserve"> Euarchontoglires</v>
      </c>
      <c r="W271" t="str">
        <f t="shared" si="118"/>
        <v xml:space="preserve"> Glires</v>
      </c>
      <c r="X271" t="str">
        <f t="shared" si="119"/>
        <v xml:space="preserve"> Rodentia</v>
      </c>
      <c r="Y271" t="str">
        <f t="shared" si="120"/>
        <v>Hystricognathi</v>
      </c>
      <c r="Z271" t="str">
        <f t="shared" si="121"/>
        <v xml:space="preserve"> Caviidae</v>
      </c>
      <c r="AA271" t="str">
        <f t="shared" si="122"/>
        <v xml:space="preserve"> Cavia.</v>
      </c>
      <c r="AB271">
        <f t="shared" si="123"/>
        <v>0</v>
      </c>
      <c r="AC271">
        <f t="shared" si="124"/>
        <v>0</v>
      </c>
      <c r="AD271">
        <f t="shared" si="125"/>
        <v>0</v>
      </c>
      <c r="AE271">
        <f t="shared" si="126"/>
        <v>0</v>
      </c>
      <c r="AF271">
        <f t="shared" si="127"/>
        <v>0</v>
      </c>
    </row>
    <row r="272" spans="1:32" x14ac:dyDescent="0.25">
      <c r="A272" t="s">
        <v>464</v>
      </c>
      <c r="B272" t="s">
        <v>465</v>
      </c>
      <c r="C272">
        <v>203</v>
      </c>
      <c r="D272" t="s">
        <v>12</v>
      </c>
      <c r="E272">
        <v>153</v>
      </c>
      <c r="F272">
        <v>203</v>
      </c>
      <c r="G272">
        <v>438</v>
      </c>
      <c r="H272" t="s">
        <v>13</v>
      </c>
      <c r="I272">
        <f t="shared" si="106"/>
        <v>1</v>
      </c>
      <c r="J272">
        <f t="shared" si="107"/>
        <v>1</v>
      </c>
      <c r="K272">
        <f t="shared" si="108"/>
        <v>51</v>
      </c>
      <c r="L272" t="str">
        <f t="shared" si="104"/>
        <v xml:space="preserve"> Cavia porcellus (Guinea pig).</v>
      </c>
      <c r="M272" t="str">
        <f t="shared" si="105"/>
        <v xml:space="preserve"> NCBI_TaxID=10141 {ECO:0000313|Ensembl:ENSCPOP00000016908};</v>
      </c>
      <c r="N272" t="str">
        <f t="shared" si="109"/>
        <v>Eukaryota</v>
      </c>
      <c r="O272" t="str">
        <f t="shared" si="110"/>
        <v xml:space="preserve"> Metazoa</v>
      </c>
      <c r="P272" t="str">
        <f t="shared" si="111"/>
        <v xml:space="preserve"> Chordata</v>
      </c>
      <c r="Q272" t="str">
        <f t="shared" si="112"/>
        <v xml:space="preserve"> Craniata</v>
      </c>
      <c r="R272" t="str">
        <f t="shared" si="113"/>
        <v xml:space="preserve"> Vertebrata</v>
      </c>
      <c r="S272" t="str">
        <f t="shared" si="114"/>
        <v xml:space="preserve"> Euteleostomi</v>
      </c>
      <c r="T272" t="str">
        <f t="shared" si="115"/>
        <v>Mammalia</v>
      </c>
      <c r="U272" t="str">
        <f t="shared" si="116"/>
        <v xml:space="preserve"> Eutheria</v>
      </c>
      <c r="V272" t="str">
        <f t="shared" si="117"/>
        <v xml:space="preserve"> Euarchontoglires</v>
      </c>
      <c r="W272" t="str">
        <f t="shared" si="118"/>
        <v xml:space="preserve"> Glires</v>
      </c>
      <c r="X272" t="str">
        <f t="shared" si="119"/>
        <v xml:space="preserve"> Rodentia</v>
      </c>
      <c r="Y272" t="str">
        <f t="shared" si="120"/>
        <v>Hystricognathi</v>
      </c>
      <c r="Z272" t="str">
        <f t="shared" si="121"/>
        <v xml:space="preserve"> Caviidae</v>
      </c>
      <c r="AA272" t="str">
        <f t="shared" si="122"/>
        <v xml:space="preserve"> Cavia.</v>
      </c>
      <c r="AB272">
        <f t="shared" si="123"/>
        <v>0</v>
      </c>
      <c r="AC272">
        <f t="shared" si="124"/>
        <v>0</v>
      </c>
      <c r="AD272">
        <f t="shared" si="125"/>
        <v>0</v>
      </c>
      <c r="AE272">
        <f t="shared" si="126"/>
        <v>0</v>
      </c>
      <c r="AF272">
        <f t="shared" si="127"/>
        <v>0</v>
      </c>
    </row>
    <row r="273" spans="1:32" x14ac:dyDescent="0.25">
      <c r="A273" t="s">
        <v>464</v>
      </c>
      <c r="B273" t="s">
        <v>465</v>
      </c>
      <c r="C273">
        <v>203</v>
      </c>
      <c r="D273" t="s">
        <v>26</v>
      </c>
      <c r="E273">
        <v>1</v>
      </c>
      <c r="F273">
        <v>106</v>
      </c>
      <c r="G273">
        <v>101</v>
      </c>
      <c r="H273" t="s">
        <v>27</v>
      </c>
      <c r="I273">
        <f t="shared" si="106"/>
        <v>1</v>
      </c>
      <c r="J273">
        <f t="shared" si="107"/>
        <v>1</v>
      </c>
      <c r="K273">
        <f t="shared" si="108"/>
        <v>51</v>
      </c>
      <c r="L273" t="str">
        <f t="shared" si="104"/>
        <v xml:space="preserve"> Cavia porcellus (Guinea pig).</v>
      </c>
      <c r="M273" t="str">
        <f t="shared" si="105"/>
        <v xml:space="preserve"> NCBI_TaxID=10141 {ECO:0000313|Ensembl:ENSCPOP00000016908};</v>
      </c>
      <c r="N273" t="str">
        <f t="shared" si="109"/>
        <v>Eukaryota</v>
      </c>
      <c r="O273" t="str">
        <f t="shared" si="110"/>
        <v xml:space="preserve"> Metazoa</v>
      </c>
      <c r="P273" t="str">
        <f t="shared" si="111"/>
        <v xml:space="preserve"> Chordata</v>
      </c>
      <c r="Q273" t="str">
        <f t="shared" si="112"/>
        <v xml:space="preserve"> Craniata</v>
      </c>
      <c r="R273" t="str">
        <f t="shared" si="113"/>
        <v xml:space="preserve"> Vertebrata</v>
      </c>
      <c r="S273" t="str">
        <f t="shared" si="114"/>
        <v xml:space="preserve"> Euteleostomi</v>
      </c>
      <c r="T273" t="str">
        <f t="shared" si="115"/>
        <v>Mammalia</v>
      </c>
      <c r="U273" t="str">
        <f t="shared" si="116"/>
        <v xml:space="preserve"> Eutheria</v>
      </c>
      <c r="V273" t="str">
        <f t="shared" si="117"/>
        <v xml:space="preserve"> Euarchontoglires</v>
      </c>
      <c r="W273" t="str">
        <f t="shared" si="118"/>
        <v xml:space="preserve"> Glires</v>
      </c>
      <c r="X273" t="str">
        <f t="shared" si="119"/>
        <v xml:space="preserve"> Rodentia</v>
      </c>
      <c r="Y273" t="str">
        <f t="shared" si="120"/>
        <v>Hystricognathi</v>
      </c>
      <c r="Z273" t="str">
        <f t="shared" si="121"/>
        <v xml:space="preserve"> Caviidae</v>
      </c>
      <c r="AA273" t="str">
        <f t="shared" si="122"/>
        <v xml:space="preserve"> Cavia.</v>
      </c>
      <c r="AB273">
        <f t="shared" si="123"/>
        <v>0</v>
      </c>
      <c r="AC273">
        <f t="shared" si="124"/>
        <v>0</v>
      </c>
      <c r="AD273">
        <f t="shared" si="125"/>
        <v>0</v>
      </c>
      <c r="AE273">
        <f t="shared" si="126"/>
        <v>0</v>
      </c>
      <c r="AF273">
        <f t="shared" si="127"/>
        <v>0</v>
      </c>
    </row>
    <row r="274" spans="1:32" x14ac:dyDescent="0.25">
      <c r="A274" t="s">
        <v>466</v>
      </c>
      <c r="B274" t="s">
        <v>467</v>
      </c>
      <c r="C274">
        <v>150</v>
      </c>
      <c r="D274" t="s">
        <v>12</v>
      </c>
      <c r="E274">
        <v>27</v>
      </c>
      <c r="F274">
        <v>146</v>
      </c>
      <c r="G274">
        <v>438</v>
      </c>
      <c r="H274" t="s">
        <v>13</v>
      </c>
      <c r="I274">
        <f t="shared" si="106"/>
        <v>1</v>
      </c>
      <c r="J274">
        <f t="shared" si="107"/>
        <v>0</v>
      </c>
      <c r="K274">
        <f t="shared" si="108"/>
        <v>120</v>
      </c>
      <c r="L274" t="str">
        <f t="shared" si="104"/>
        <v xml:space="preserve"> Cavia porcellus (Guinea pig).</v>
      </c>
      <c r="M274" t="str">
        <f t="shared" si="105"/>
        <v xml:space="preserve"> NCBI_TaxID=10141 {ECO:0000313|Ensembl:ENSCPOP00000019712};</v>
      </c>
      <c r="N274" t="str">
        <f t="shared" si="109"/>
        <v>Eukaryota</v>
      </c>
      <c r="O274" t="str">
        <f t="shared" si="110"/>
        <v xml:space="preserve"> Metazoa</v>
      </c>
      <c r="P274" t="str">
        <f t="shared" si="111"/>
        <v xml:space="preserve"> Chordata</v>
      </c>
      <c r="Q274" t="str">
        <f t="shared" si="112"/>
        <v xml:space="preserve"> Craniata</v>
      </c>
      <c r="R274" t="str">
        <f t="shared" si="113"/>
        <v xml:space="preserve"> Vertebrata</v>
      </c>
      <c r="S274" t="str">
        <f t="shared" si="114"/>
        <v xml:space="preserve"> Euteleostomi</v>
      </c>
      <c r="T274" t="str">
        <f t="shared" si="115"/>
        <v>Mammalia</v>
      </c>
      <c r="U274" t="str">
        <f t="shared" si="116"/>
        <v xml:space="preserve"> Eutheria</v>
      </c>
      <c r="V274" t="str">
        <f t="shared" si="117"/>
        <v xml:space="preserve"> Euarchontoglires</v>
      </c>
      <c r="W274" t="str">
        <f t="shared" si="118"/>
        <v xml:space="preserve"> Glires</v>
      </c>
      <c r="X274" t="str">
        <f t="shared" si="119"/>
        <v xml:space="preserve"> Rodentia</v>
      </c>
      <c r="Y274" t="str">
        <f t="shared" si="120"/>
        <v>Hystricognathi</v>
      </c>
      <c r="Z274" t="str">
        <f t="shared" si="121"/>
        <v xml:space="preserve"> Caviidae</v>
      </c>
      <c r="AA274" t="str">
        <f t="shared" si="122"/>
        <v xml:space="preserve"> Cavia.</v>
      </c>
      <c r="AB274">
        <f t="shared" si="123"/>
        <v>0</v>
      </c>
      <c r="AC274">
        <f t="shared" si="124"/>
        <v>0</v>
      </c>
      <c r="AD274">
        <f t="shared" si="125"/>
        <v>0</v>
      </c>
      <c r="AE274">
        <f t="shared" si="126"/>
        <v>0</v>
      </c>
      <c r="AF274">
        <f t="shared" si="127"/>
        <v>0</v>
      </c>
    </row>
    <row r="275" spans="1:32" x14ac:dyDescent="0.25">
      <c r="A275" t="s">
        <v>468</v>
      </c>
      <c r="B275" t="s">
        <v>469</v>
      </c>
      <c r="C275">
        <v>160</v>
      </c>
      <c r="D275" t="s">
        <v>12</v>
      </c>
      <c r="E275">
        <v>39</v>
      </c>
      <c r="F275">
        <v>156</v>
      </c>
      <c r="G275">
        <v>438</v>
      </c>
      <c r="H275" t="s">
        <v>13</v>
      </c>
      <c r="I275">
        <f t="shared" si="106"/>
        <v>1</v>
      </c>
      <c r="J275">
        <f t="shared" si="107"/>
        <v>0</v>
      </c>
      <c r="K275">
        <f t="shared" si="108"/>
        <v>118</v>
      </c>
      <c r="L275" t="str">
        <f t="shared" si="104"/>
        <v xml:space="preserve"> Cavia porcellus (Guinea pig).</v>
      </c>
      <c r="M275" t="str">
        <f t="shared" si="105"/>
        <v xml:space="preserve"> NCBI_TaxID=10141 {ECO:0000313|Ensembl:ENSCPOP00000020057};</v>
      </c>
      <c r="N275" t="str">
        <f t="shared" si="109"/>
        <v>Eukaryota</v>
      </c>
      <c r="O275" t="str">
        <f t="shared" si="110"/>
        <v xml:space="preserve"> Metazoa</v>
      </c>
      <c r="P275" t="str">
        <f t="shared" si="111"/>
        <v xml:space="preserve"> Chordata</v>
      </c>
      <c r="Q275" t="str">
        <f t="shared" si="112"/>
        <v xml:space="preserve"> Craniata</v>
      </c>
      <c r="R275" t="str">
        <f t="shared" si="113"/>
        <v xml:space="preserve"> Vertebrata</v>
      </c>
      <c r="S275" t="str">
        <f t="shared" si="114"/>
        <v xml:space="preserve"> Euteleostomi</v>
      </c>
      <c r="T275" t="str">
        <f t="shared" si="115"/>
        <v>Mammalia</v>
      </c>
      <c r="U275" t="str">
        <f t="shared" si="116"/>
        <v xml:space="preserve"> Eutheria</v>
      </c>
      <c r="V275" t="str">
        <f t="shared" si="117"/>
        <v xml:space="preserve"> Euarchontoglires</v>
      </c>
      <c r="W275" t="str">
        <f t="shared" si="118"/>
        <v xml:space="preserve"> Glires</v>
      </c>
      <c r="X275" t="str">
        <f t="shared" si="119"/>
        <v xml:space="preserve"> Rodentia</v>
      </c>
      <c r="Y275" t="str">
        <f t="shared" si="120"/>
        <v>Hystricognathi</v>
      </c>
      <c r="Z275" t="str">
        <f t="shared" si="121"/>
        <v xml:space="preserve"> Caviidae</v>
      </c>
      <c r="AA275" t="str">
        <f t="shared" si="122"/>
        <v xml:space="preserve"> Cavia.</v>
      </c>
      <c r="AB275">
        <f t="shared" si="123"/>
        <v>0</v>
      </c>
      <c r="AC275">
        <f t="shared" si="124"/>
        <v>0</v>
      </c>
      <c r="AD275">
        <f t="shared" si="125"/>
        <v>0</v>
      </c>
      <c r="AE275">
        <f t="shared" si="126"/>
        <v>0</v>
      </c>
      <c r="AF275">
        <f t="shared" si="127"/>
        <v>0</v>
      </c>
    </row>
    <row r="276" spans="1:32" x14ac:dyDescent="0.25">
      <c r="A276" t="s">
        <v>470</v>
      </c>
      <c r="B276" t="s">
        <v>471</v>
      </c>
      <c r="C276">
        <v>196</v>
      </c>
      <c r="D276" t="s">
        <v>12</v>
      </c>
      <c r="E276">
        <v>64</v>
      </c>
      <c r="F276">
        <v>182</v>
      </c>
      <c r="G276">
        <v>438</v>
      </c>
      <c r="H276" t="s">
        <v>13</v>
      </c>
      <c r="I276">
        <f t="shared" si="106"/>
        <v>1</v>
      </c>
      <c r="J276">
        <f t="shared" si="107"/>
        <v>0</v>
      </c>
      <c r="K276">
        <f t="shared" si="108"/>
        <v>119</v>
      </c>
      <c r="L276" t="str">
        <f t="shared" ref="L276:L307" si="128">VLOOKUP(A276,пр,3,FALSE)</f>
        <v xml:space="preserve"> Cavia porcellus (Guinea pig).</v>
      </c>
      <c r="M276" t="str">
        <f t="shared" ref="M276:M307" si="129">VLOOKUP(A276,пр,4,FALSE)</f>
        <v xml:space="preserve"> NCBI_TaxID=10141 {ECO:0000313|Ensembl:ENSCPOP00000020559};</v>
      </c>
      <c r="N276" t="str">
        <f t="shared" si="109"/>
        <v>Eukaryota</v>
      </c>
      <c r="O276" t="str">
        <f t="shared" si="110"/>
        <v xml:space="preserve"> Metazoa</v>
      </c>
      <c r="P276" t="str">
        <f t="shared" si="111"/>
        <v xml:space="preserve"> Chordata</v>
      </c>
      <c r="Q276" t="str">
        <f t="shared" si="112"/>
        <v xml:space="preserve"> Craniata</v>
      </c>
      <c r="R276" t="str">
        <f t="shared" si="113"/>
        <v xml:space="preserve"> Vertebrata</v>
      </c>
      <c r="S276" t="str">
        <f t="shared" si="114"/>
        <v xml:space="preserve"> Euteleostomi</v>
      </c>
      <c r="T276" t="str">
        <f t="shared" si="115"/>
        <v>Mammalia</v>
      </c>
      <c r="U276" t="str">
        <f t="shared" si="116"/>
        <v xml:space="preserve"> Eutheria</v>
      </c>
      <c r="V276" t="str">
        <f t="shared" si="117"/>
        <v xml:space="preserve"> Euarchontoglires</v>
      </c>
      <c r="W276" t="str">
        <f t="shared" si="118"/>
        <v xml:space="preserve"> Glires</v>
      </c>
      <c r="X276" t="str">
        <f t="shared" si="119"/>
        <v xml:space="preserve"> Rodentia</v>
      </c>
      <c r="Y276" t="str">
        <f t="shared" si="120"/>
        <v>Hystricognathi</v>
      </c>
      <c r="Z276" t="str">
        <f t="shared" si="121"/>
        <v xml:space="preserve"> Caviidae</v>
      </c>
      <c r="AA276" t="str">
        <f t="shared" si="122"/>
        <v xml:space="preserve"> Cavia.</v>
      </c>
      <c r="AB276">
        <f t="shared" si="123"/>
        <v>0</v>
      </c>
      <c r="AC276">
        <f t="shared" si="124"/>
        <v>0</v>
      </c>
      <c r="AD276">
        <f t="shared" si="125"/>
        <v>0</v>
      </c>
      <c r="AE276">
        <f t="shared" si="126"/>
        <v>0</v>
      </c>
      <c r="AF276">
        <f t="shared" si="127"/>
        <v>0</v>
      </c>
    </row>
    <row r="277" spans="1:32" x14ac:dyDescent="0.25">
      <c r="A277" t="s">
        <v>472</v>
      </c>
      <c r="B277" t="s">
        <v>473</v>
      </c>
      <c r="C277">
        <v>266</v>
      </c>
      <c r="D277" t="s">
        <v>12</v>
      </c>
      <c r="E277">
        <v>152</v>
      </c>
      <c r="F277">
        <v>263</v>
      </c>
      <c r="G277">
        <v>438</v>
      </c>
      <c r="H277" t="s">
        <v>13</v>
      </c>
      <c r="I277">
        <f t="shared" si="106"/>
        <v>1</v>
      </c>
      <c r="J277">
        <f t="shared" si="107"/>
        <v>1</v>
      </c>
      <c r="K277">
        <f t="shared" si="108"/>
        <v>112</v>
      </c>
      <c r="L277" t="str">
        <f t="shared" si="128"/>
        <v xml:space="preserve"> Otolemur garnettii (Small-eared galago) (Garnett's greater bushbaby).</v>
      </c>
      <c r="M277" t="str">
        <f t="shared" si="129"/>
        <v xml:space="preserve"> NCBI_TaxID=30611 {ECO:0000313|Ensembl:ENSOGAP00000004813, ECO:0000313|Proteomes:UP000005225};</v>
      </c>
      <c r="N277" t="str">
        <f t="shared" si="109"/>
        <v>Eukaryota</v>
      </c>
      <c r="O277" t="str">
        <f t="shared" si="110"/>
        <v xml:space="preserve"> Metazoa</v>
      </c>
      <c r="P277" t="str">
        <f t="shared" si="111"/>
        <v xml:space="preserve"> Chordata</v>
      </c>
      <c r="Q277" t="str">
        <f t="shared" si="112"/>
        <v xml:space="preserve"> Craniata</v>
      </c>
      <c r="R277" t="str">
        <f t="shared" si="113"/>
        <v xml:space="preserve"> Vertebrata</v>
      </c>
      <c r="S277" t="str">
        <f t="shared" si="114"/>
        <v xml:space="preserve"> Euteleostomi</v>
      </c>
      <c r="T277" t="str">
        <f t="shared" si="115"/>
        <v>Mammalia</v>
      </c>
      <c r="U277" t="str">
        <f t="shared" si="116"/>
        <v xml:space="preserve"> Eutheria</v>
      </c>
      <c r="V277" t="str">
        <f t="shared" si="117"/>
        <v xml:space="preserve"> Euarchontoglires</v>
      </c>
      <c r="W277" t="str">
        <f t="shared" si="118"/>
        <v xml:space="preserve"> Primates</v>
      </c>
      <c r="X277" t="str">
        <f t="shared" si="119"/>
        <v xml:space="preserve"> Strepsirrhini</v>
      </c>
      <c r="Y277" t="str">
        <f t="shared" si="120"/>
        <v>Lorisiformes</v>
      </c>
      <c r="Z277" t="str">
        <f t="shared" si="121"/>
        <v xml:space="preserve"> Galagidae</v>
      </c>
      <c r="AA277" t="str">
        <f t="shared" si="122"/>
        <v xml:space="preserve"> Otolemur.</v>
      </c>
      <c r="AB277">
        <f t="shared" si="123"/>
        <v>0</v>
      </c>
      <c r="AC277">
        <f t="shared" si="124"/>
        <v>0</v>
      </c>
      <c r="AD277">
        <f t="shared" si="125"/>
        <v>0</v>
      </c>
      <c r="AE277">
        <f t="shared" si="126"/>
        <v>0</v>
      </c>
      <c r="AF277">
        <f t="shared" si="127"/>
        <v>0</v>
      </c>
    </row>
    <row r="278" spans="1:32" x14ac:dyDescent="0.25">
      <c r="A278" t="s">
        <v>472</v>
      </c>
      <c r="B278" t="s">
        <v>473</v>
      </c>
      <c r="C278">
        <v>266</v>
      </c>
      <c r="D278" t="s">
        <v>26</v>
      </c>
      <c r="E278">
        <v>1</v>
      </c>
      <c r="F278">
        <v>104</v>
      </c>
      <c r="G278">
        <v>101</v>
      </c>
      <c r="H278" t="s">
        <v>27</v>
      </c>
      <c r="I278">
        <f t="shared" si="106"/>
        <v>1</v>
      </c>
      <c r="J278">
        <f t="shared" si="107"/>
        <v>1</v>
      </c>
      <c r="K278">
        <f t="shared" si="108"/>
        <v>112</v>
      </c>
      <c r="L278" t="str">
        <f t="shared" si="128"/>
        <v xml:space="preserve"> Otolemur garnettii (Small-eared galago) (Garnett's greater bushbaby).</v>
      </c>
      <c r="M278" t="str">
        <f t="shared" si="129"/>
        <v xml:space="preserve"> NCBI_TaxID=30611 {ECO:0000313|Ensembl:ENSOGAP00000004813, ECO:0000313|Proteomes:UP000005225};</v>
      </c>
      <c r="N278" t="str">
        <f t="shared" si="109"/>
        <v>Eukaryota</v>
      </c>
      <c r="O278" t="str">
        <f t="shared" si="110"/>
        <v xml:space="preserve"> Metazoa</v>
      </c>
      <c r="P278" t="str">
        <f t="shared" si="111"/>
        <v xml:space="preserve"> Chordata</v>
      </c>
      <c r="Q278" t="str">
        <f t="shared" si="112"/>
        <v xml:space="preserve"> Craniata</v>
      </c>
      <c r="R278" t="str">
        <f t="shared" si="113"/>
        <v xml:space="preserve"> Vertebrata</v>
      </c>
      <c r="S278" t="str">
        <f t="shared" si="114"/>
        <v xml:space="preserve"> Euteleostomi</v>
      </c>
      <c r="T278" t="str">
        <f t="shared" si="115"/>
        <v>Mammalia</v>
      </c>
      <c r="U278" t="str">
        <f t="shared" si="116"/>
        <v xml:space="preserve"> Eutheria</v>
      </c>
      <c r="V278" t="str">
        <f t="shared" si="117"/>
        <v xml:space="preserve"> Euarchontoglires</v>
      </c>
      <c r="W278" t="str">
        <f t="shared" si="118"/>
        <v xml:space="preserve"> Primates</v>
      </c>
      <c r="X278" t="str">
        <f t="shared" si="119"/>
        <v xml:space="preserve"> Strepsirrhini</v>
      </c>
      <c r="Y278" t="str">
        <f t="shared" si="120"/>
        <v>Lorisiformes</v>
      </c>
      <c r="Z278" t="str">
        <f t="shared" si="121"/>
        <v xml:space="preserve"> Galagidae</v>
      </c>
      <c r="AA278" t="str">
        <f t="shared" si="122"/>
        <v xml:space="preserve"> Otolemur.</v>
      </c>
      <c r="AB278">
        <f t="shared" si="123"/>
        <v>0</v>
      </c>
      <c r="AC278">
        <f t="shared" si="124"/>
        <v>0</v>
      </c>
      <c r="AD278">
        <f t="shared" si="125"/>
        <v>0</v>
      </c>
      <c r="AE278">
        <f t="shared" si="126"/>
        <v>0</v>
      </c>
      <c r="AF278">
        <f t="shared" si="127"/>
        <v>0</v>
      </c>
    </row>
    <row r="279" spans="1:32" x14ac:dyDescent="0.25">
      <c r="A279" t="s">
        <v>474</v>
      </c>
      <c r="B279" t="s">
        <v>475</v>
      </c>
      <c r="C279">
        <v>268</v>
      </c>
      <c r="D279" t="s">
        <v>12</v>
      </c>
      <c r="E279">
        <v>146</v>
      </c>
      <c r="F279">
        <v>263</v>
      </c>
      <c r="G279">
        <v>438</v>
      </c>
      <c r="H279" t="s">
        <v>13</v>
      </c>
      <c r="I279">
        <f t="shared" si="106"/>
        <v>1</v>
      </c>
      <c r="J279">
        <f t="shared" si="107"/>
        <v>1</v>
      </c>
      <c r="K279">
        <f t="shared" si="108"/>
        <v>118</v>
      </c>
      <c r="L279" t="str">
        <f t="shared" si="128"/>
        <v xml:space="preserve"> Otolemur garnettii (Small-eared galago) (Garnett's greater bushbaby).</v>
      </c>
      <c r="M279" t="str">
        <f t="shared" si="129"/>
        <v xml:space="preserve"> NCBI_TaxID=30611 {ECO:0000313|Ensembl:ENSOGAP00000004815, ECO:0000313|Proteomes:UP000005225};</v>
      </c>
      <c r="N279" t="str">
        <f t="shared" si="109"/>
        <v>Eukaryota</v>
      </c>
      <c r="O279" t="str">
        <f t="shared" si="110"/>
        <v xml:space="preserve"> Metazoa</v>
      </c>
      <c r="P279" t="str">
        <f t="shared" si="111"/>
        <v xml:space="preserve"> Chordata</v>
      </c>
      <c r="Q279" t="str">
        <f t="shared" si="112"/>
        <v xml:space="preserve"> Craniata</v>
      </c>
      <c r="R279" t="str">
        <f t="shared" si="113"/>
        <v xml:space="preserve"> Vertebrata</v>
      </c>
      <c r="S279" t="str">
        <f t="shared" si="114"/>
        <v xml:space="preserve"> Euteleostomi</v>
      </c>
      <c r="T279" t="str">
        <f t="shared" si="115"/>
        <v>Mammalia</v>
      </c>
      <c r="U279" t="str">
        <f t="shared" si="116"/>
        <v xml:space="preserve"> Eutheria</v>
      </c>
      <c r="V279" t="str">
        <f t="shared" si="117"/>
        <v xml:space="preserve"> Euarchontoglires</v>
      </c>
      <c r="W279" t="str">
        <f t="shared" si="118"/>
        <v xml:space="preserve"> Primates</v>
      </c>
      <c r="X279" t="str">
        <f t="shared" si="119"/>
        <v xml:space="preserve"> Strepsirrhini</v>
      </c>
      <c r="Y279" t="str">
        <f t="shared" si="120"/>
        <v>Lorisiformes</v>
      </c>
      <c r="Z279" t="str">
        <f t="shared" si="121"/>
        <v xml:space="preserve"> Galagidae</v>
      </c>
      <c r="AA279" t="str">
        <f t="shared" si="122"/>
        <v xml:space="preserve"> Otolemur.</v>
      </c>
      <c r="AB279">
        <f t="shared" si="123"/>
        <v>0</v>
      </c>
      <c r="AC279">
        <f t="shared" si="124"/>
        <v>0</v>
      </c>
      <c r="AD279">
        <f t="shared" si="125"/>
        <v>0</v>
      </c>
      <c r="AE279">
        <f t="shared" si="126"/>
        <v>0</v>
      </c>
      <c r="AF279">
        <f t="shared" si="127"/>
        <v>0</v>
      </c>
    </row>
    <row r="280" spans="1:32" x14ac:dyDescent="0.25">
      <c r="A280" t="s">
        <v>474</v>
      </c>
      <c r="B280" t="s">
        <v>475</v>
      </c>
      <c r="C280">
        <v>268</v>
      </c>
      <c r="D280" t="s">
        <v>26</v>
      </c>
      <c r="E280">
        <v>1</v>
      </c>
      <c r="F280">
        <v>103</v>
      </c>
      <c r="G280">
        <v>101</v>
      </c>
      <c r="H280" t="s">
        <v>27</v>
      </c>
      <c r="I280">
        <f t="shared" si="106"/>
        <v>1</v>
      </c>
      <c r="J280">
        <f t="shared" si="107"/>
        <v>1</v>
      </c>
      <c r="K280">
        <f t="shared" si="108"/>
        <v>118</v>
      </c>
      <c r="L280" t="str">
        <f t="shared" si="128"/>
        <v xml:space="preserve"> Otolemur garnettii (Small-eared galago) (Garnett's greater bushbaby).</v>
      </c>
      <c r="M280" t="str">
        <f t="shared" si="129"/>
        <v xml:space="preserve"> NCBI_TaxID=30611 {ECO:0000313|Ensembl:ENSOGAP00000004815, ECO:0000313|Proteomes:UP000005225};</v>
      </c>
      <c r="N280" t="str">
        <f t="shared" si="109"/>
        <v>Eukaryota</v>
      </c>
      <c r="O280" t="str">
        <f t="shared" si="110"/>
        <v xml:space="preserve"> Metazoa</v>
      </c>
      <c r="P280" t="str">
        <f t="shared" si="111"/>
        <v xml:space="preserve"> Chordata</v>
      </c>
      <c r="Q280" t="str">
        <f t="shared" si="112"/>
        <v xml:space="preserve"> Craniata</v>
      </c>
      <c r="R280" t="str">
        <f t="shared" si="113"/>
        <v xml:space="preserve"> Vertebrata</v>
      </c>
      <c r="S280" t="str">
        <f t="shared" si="114"/>
        <v xml:space="preserve"> Euteleostomi</v>
      </c>
      <c r="T280" t="str">
        <f t="shared" si="115"/>
        <v>Mammalia</v>
      </c>
      <c r="U280" t="str">
        <f t="shared" si="116"/>
        <v xml:space="preserve"> Eutheria</v>
      </c>
      <c r="V280" t="str">
        <f t="shared" si="117"/>
        <v xml:space="preserve"> Euarchontoglires</v>
      </c>
      <c r="W280" t="str">
        <f t="shared" si="118"/>
        <v xml:space="preserve"> Primates</v>
      </c>
      <c r="X280" t="str">
        <f t="shared" si="119"/>
        <v xml:space="preserve"> Strepsirrhini</v>
      </c>
      <c r="Y280" t="str">
        <f t="shared" si="120"/>
        <v>Lorisiformes</v>
      </c>
      <c r="Z280" t="str">
        <f t="shared" si="121"/>
        <v xml:space="preserve"> Galagidae</v>
      </c>
      <c r="AA280" t="str">
        <f t="shared" si="122"/>
        <v xml:space="preserve"> Otolemur.</v>
      </c>
      <c r="AB280">
        <f t="shared" si="123"/>
        <v>0</v>
      </c>
      <c r="AC280">
        <f t="shared" si="124"/>
        <v>0</v>
      </c>
      <c r="AD280">
        <f t="shared" si="125"/>
        <v>0</v>
      </c>
      <c r="AE280">
        <f t="shared" si="126"/>
        <v>0</v>
      </c>
      <c r="AF280">
        <f t="shared" si="127"/>
        <v>0</v>
      </c>
    </row>
    <row r="281" spans="1:32" x14ac:dyDescent="0.25">
      <c r="A281" t="s">
        <v>476</v>
      </c>
      <c r="B281" t="s">
        <v>477</v>
      </c>
      <c r="C281">
        <v>161</v>
      </c>
      <c r="D281" t="s">
        <v>12</v>
      </c>
      <c r="E281">
        <v>25</v>
      </c>
      <c r="F281">
        <v>147</v>
      </c>
      <c r="G281">
        <v>438</v>
      </c>
      <c r="H281" t="s">
        <v>13</v>
      </c>
      <c r="I281">
        <f t="shared" si="106"/>
        <v>1</v>
      </c>
      <c r="J281">
        <f t="shared" si="107"/>
        <v>0</v>
      </c>
      <c r="K281">
        <f t="shared" si="108"/>
        <v>123</v>
      </c>
      <c r="L281" t="str">
        <f t="shared" si="128"/>
        <v xml:space="preserve"> Otolemur garnettii (Small-eared galago) (Garnett's greater bushbaby).</v>
      </c>
      <c r="M281" t="str">
        <f t="shared" si="129"/>
        <v xml:space="preserve"> NCBI_TaxID=30611 {ECO:0000313|Ensembl:ENSOGAP00000004819, ECO:0000313|Proteomes:UP000005225};</v>
      </c>
      <c r="N281" t="str">
        <f t="shared" si="109"/>
        <v>Eukaryota</v>
      </c>
      <c r="O281" t="str">
        <f t="shared" si="110"/>
        <v xml:space="preserve"> Metazoa</v>
      </c>
      <c r="P281" t="str">
        <f t="shared" si="111"/>
        <v xml:space="preserve"> Chordata</v>
      </c>
      <c r="Q281" t="str">
        <f t="shared" si="112"/>
        <v xml:space="preserve"> Craniata</v>
      </c>
      <c r="R281" t="str">
        <f t="shared" si="113"/>
        <v xml:space="preserve"> Vertebrata</v>
      </c>
      <c r="S281" t="str">
        <f t="shared" si="114"/>
        <v xml:space="preserve"> Euteleostomi</v>
      </c>
      <c r="T281" t="str">
        <f t="shared" si="115"/>
        <v>Mammalia</v>
      </c>
      <c r="U281" t="str">
        <f t="shared" si="116"/>
        <v xml:space="preserve"> Eutheria</v>
      </c>
      <c r="V281" t="str">
        <f t="shared" si="117"/>
        <v xml:space="preserve"> Euarchontoglires</v>
      </c>
      <c r="W281" t="str">
        <f t="shared" si="118"/>
        <v xml:space="preserve"> Primates</v>
      </c>
      <c r="X281" t="str">
        <f t="shared" si="119"/>
        <v xml:space="preserve"> Strepsirrhini</v>
      </c>
      <c r="Y281" t="str">
        <f t="shared" si="120"/>
        <v>Lorisiformes</v>
      </c>
      <c r="Z281" t="str">
        <f t="shared" si="121"/>
        <v xml:space="preserve"> Galagidae</v>
      </c>
      <c r="AA281" t="str">
        <f t="shared" si="122"/>
        <v xml:space="preserve"> Otolemur.</v>
      </c>
      <c r="AB281">
        <f t="shared" si="123"/>
        <v>0</v>
      </c>
      <c r="AC281">
        <f t="shared" si="124"/>
        <v>0</v>
      </c>
      <c r="AD281">
        <f t="shared" si="125"/>
        <v>0</v>
      </c>
      <c r="AE281">
        <f t="shared" si="126"/>
        <v>0</v>
      </c>
      <c r="AF281">
        <f t="shared" si="127"/>
        <v>0</v>
      </c>
    </row>
    <row r="282" spans="1:32" x14ac:dyDescent="0.25">
      <c r="A282" t="s">
        <v>478</v>
      </c>
      <c r="B282" t="s">
        <v>479</v>
      </c>
      <c r="C282">
        <v>150</v>
      </c>
      <c r="D282" t="s">
        <v>12</v>
      </c>
      <c r="E282">
        <v>24</v>
      </c>
      <c r="F282">
        <v>146</v>
      </c>
      <c r="G282">
        <v>438</v>
      </c>
      <c r="H282" t="s">
        <v>13</v>
      </c>
      <c r="I282">
        <f t="shared" si="106"/>
        <v>1</v>
      </c>
      <c r="J282">
        <f t="shared" si="107"/>
        <v>0</v>
      </c>
      <c r="K282">
        <f t="shared" si="108"/>
        <v>123</v>
      </c>
      <c r="L282" t="str">
        <f t="shared" si="128"/>
        <v xml:space="preserve"> Otolemur garnettii (Small-eared galago) (Garnett's greater bushbaby).</v>
      </c>
      <c r="M282" t="str">
        <f t="shared" si="129"/>
        <v xml:space="preserve"> NCBI_TaxID=30611 {ECO:0000313|Ensembl:ENSOGAP00000008418, ECO:0000313|Proteomes:UP000005225};</v>
      </c>
      <c r="N282" t="str">
        <f t="shared" si="109"/>
        <v>Eukaryota</v>
      </c>
      <c r="O282" t="str">
        <f t="shared" si="110"/>
        <v xml:space="preserve"> Metazoa</v>
      </c>
      <c r="P282" t="str">
        <f t="shared" si="111"/>
        <v xml:space="preserve"> Chordata</v>
      </c>
      <c r="Q282" t="str">
        <f t="shared" si="112"/>
        <v xml:space="preserve"> Craniata</v>
      </c>
      <c r="R282" t="str">
        <f t="shared" si="113"/>
        <v xml:space="preserve"> Vertebrata</v>
      </c>
      <c r="S282" t="str">
        <f t="shared" si="114"/>
        <v xml:space="preserve"> Euteleostomi</v>
      </c>
      <c r="T282" t="str">
        <f t="shared" si="115"/>
        <v>Mammalia</v>
      </c>
      <c r="U282" t="str">
        <f t="shared" si="116"/>
        <v xml:space="preserve"> Eutheria</v>
      </c>
      <c r="V282" t="str">
        <f t="shared" si="117"/>
        <v xml:space="preserve"> Euarchontoglires</v>
      </c>
      <c r="W282" t="str">
        <f t="shared" si="118"/>
        <v xml:space="preserve"> Primates</v>
      </c>
      <c r="X282" t="str">
        <f t="shared" si="119"/>
        <v xml:space="preserve"> Strepsirrhini</v>
      </c>
      <c r="Y282" t="str">
        <f t="shared" si="120"/>
        <v>Lorisiformes</v>
      </c>
      <c r="Z282" t="str">
        <f t="shared" si="121"/>
        <v xml:space="preserve"> Galagidae</v>
      </c>
      <c r="AA282" t="str">
        <f t="shared" si="122"/>
        <v xml:space="preserve"> Otolemur.</v>
      </c>
      <c r="AB282">
        <f t="shared" si="123"/>
        <v>0</v>
      </c>
      <c r="AC282">
        <f t="shared" si="124"/>
        <v>0</v>
      </c>
      <c r="AD282">
        <f t="shared" si="125"/>
        <v>0</v>
      </c>
      <c r="AE282">
        <f t="shared" si="126"/>
        <v>0</v>
      </c>
      <c r="AF282">
        <f t="shared" si="127"/>
        <v>0</v>
      </c>
    </row>
    <row r="283" spans="1:32" x14ac:dyDescent="0.25">
      <c r="A283" t="s">
        <v>480</v>
      </c>
      <c r="B283" t="s">
        <v>481</v>
      </c>
      <c r="C283">
        <v>155</v>
      </c>
      <c r="D283" t="s">
        <v>12</v>
      </c>
      <c r="E283">
        <v>38</v>
      </c>
      <c r="F283">
        <v>151</v>
      </c>
      <c r="G283">
        <v>438</v>
      </c>
      <c r="H283" t="s">
        <v>13</v>
      </c>
      <c r="I283">
        <f t="shared" si="106"/>
        <v>1</v>
      </c>
      <c r="J283">
        <f t="shared" si="107"/>
        <v>0</v>
      </c>
      <c r="K283">
        <f t="shared" si="108"/>
        <v>114</v>
      </c>
      <c r="L283" t="str">
        <f t="shared" si="128"/>
        <v xml:space="preserve"> Otolemur garnettii (Small-eared galago) (Garnett's greater bushbaby).</v>
      </c>
      <c r="M283" t="str">
        <f t="shared" si="129"/>
        <v xml:space="preserve"> NCBI_TaxID=30611 {ECO:0000313|Ensembl:ENSOGAP00000008420, ECO:0000313|Proteomes:UP000005225};</v>
      </c>
      <c r="N283" t="str">
        <f t="shared" si="109"/>
        <v>Eukaryota</v>
      </c>
      <c r="O283" t="str">
        <f t="shared" si="110"/>
        <v xml:space="preserve"> Metazoa</v>
      </c>
      <c r="P283" t="str">
        <f t="shared" si="111"/>
        <v xml:space="preserve"> Chordata</v>
      </c>
      <c r="Q283" t="str">
        <f t="shared" si="112"/>
        <v xml:space="preserve"> Craniata</v>
      </c>
      <c r="R283" t="str">
        <f t="shared" si="113"/>
        <v xml:space="preserve"> Vertebrata</v>
      </c>
      <c r="S283" t="str">
        <f t="shared" si="114"/>
        <v xml:space="preserve"> Euteleostomi</v>
      </c>
      <c r="T283" t="str">
        <f t="shared" si="115"/>
        <v>Mammalia</v>
      </c>
      <c r="U283" t="str">
        <f t="shared" si="116"/>
        <v xml:space="preserve"> Eutheria</v>
      </c>
      <c r="V283" t="str">
        <f t="shared" si="117"/>
        <v xml:space="preserve"> Euarchontoglires</v>
      </c>
      <c r="W283" t="str">
        <f t="shared" si="118"/>
        <v xml:space="preserve"> Primates</v>
      </c>
      <c r="X283" t="str">
        <f t="shared" si="119"/>
        <v xml:space="preserve"> Strepsirrhini</v>
      </c>
      <c r="Y283" t="str">
        <f t="shared" si="120"/>
        <v>Lorisiformes</v>
      </c>
      <c r="Z283" t="str">
        <f t="shared" si="121"/>
        <v xml:space="preserve"> Galagidae</v>
      </c>
      <c r="AA283" t="str">
        <f t="shared" si="122"/>
        <v xml:space="preserve"> Otolemur.</v>
      </c>
      <c r="AB283">
        <f t="shared" si="123"/>
        <v>0</v>
      </c>
      <c r="AC283">
        <f t="shared" si="124"/>
        <v>0</v>
      </c>
      <c r="AD283">
        <f t="shared" si="125"/>
        <v>0</v>
      </c>
      <c r="AE283">
        <f t="shared" si="126"/>
        <v>0</v>
      </c>
      <c r="AF283">
        <f t="shared" si="127"/>
        <v>0</v>
      </c>
    </row>
    <row r="284" spans="1:32" x14ac:dyDescent="0.25">
      <c r="A284" t="s">
        <v>482</v>
      </c>
      <c r="B284" t="s">
        <v>483</v>
      </c>
      <c r="C284">
        <v>152</v>
      </c>
      <c r="D284" t="s">
        <v>12</v>
      </c>
      <c r="E284">
        <v>33</v>
      </c>
      <c r="F284">
        <v>148</v>
      </c>
      <c r="G284">
        <v>438</v>
      </c>
      <c r="H284" t="s">
        <v>13</v>
      </c>
      <c r="I284">
        <f t="shared" si="106"/>
        <v>1</v>
      </c>
      <c r="J284">
        <f t="shared" si="107"/>
        <v>0</v>
      </c>
      <c r="K284">
        <f t="shared" si="108"/>
        <v>116</v>
      </c>
      <c r="L284" t="str">
        <f t="shared" si="128"/>
        <v xml:space="preserve"> Otolemur garnettii (Small-eared galago) (Garnett's greater bushbaby).</v>
      </c>
      <c r="M284" t="str">
        <f t="shared" si="129"/>
        <v xml:space="preserve"> NCBI_TaxID=30611 {ECO:0000313|Ensembl:ENSOGAP00000008422, ECO:0000313|Proteomes:UP000005225};</v>
      </c>
      <c r="N284" t="str">
        <f t="shared" si="109"/>
        <v>Eukaryota</v>
      </c>
      <c r="O284" t="str">
        <f t="shared" si="110"/>
        <v xml:space="preserve"> Metazoa</v>
      </c>
      <c r="P284" t="str">
        <f t="shared" si="111"/>
        <v xml:space="preserve"> Chordata</v>
      </c>
      <c r="Q284" t="str">
        <f t="shared" si="112"/>
        <v xml:space="preserve"> Craniata</v>
      </c>
      <c r="R284" t="str">
        <f t="shared" si="113"/>
        <v xml:space="preserve"> Vertebrata</v>
      </c>
      <c r="S284" t="str">
        <f t="shared" si="114"/>
        <v xml:space="preserve"> Euteleostomi</v>
      </c>
      <c r="T284" t="str">
        <f t="shared" si="115"/>
        <v>Mammalia</v>
      </c>
      <c r="U284" t="str">
        <f t="shared" si="116"/>
        <v xml:space="preserve"> Eutheria</v>
      </c>
      <c r="V284" t="str">
        <f t="shared" si="117"/>
        <v xml:space="preserve"> Euarchontoglires</v>
      </c>
      <c r="W284" t="str">
        <f t="shared" si="118"/>
        <v xml:space="preserve"> Primates</v>
      </c>
      <c r="X284" t="str">
        <f t="shared" si="119"/>
        <v xml:space="preserve"> Strepsirrhini</v>
      </c>
      <c r="Y284" t="str">
        <f t="shared" si="120"/>
        <v>Lorisiformes</v>
      </c>
      <c r="Z284" t="str">
        <f t="shared" si="121"/>
        <v xml:space="preserve"> Galagidae</v>
      </c>
      <c r="AA284" t="str">
        <f t="shared" si="122"/>
        <v xml:space="preserve"> Otolemur.</v>
      </c>
      <c r="AB284">
        <f t="shared" si="123"/>
        <v>0</v>
      </c>
      <c r="AC284">
        <f t="shared" si="124"/>
        <v>0</v>
      </c>
      <c r="AD284">
        <f t="shared" si="125"/>
        <v>0</v>
      </c>
      <c r="AE284">
        <f t="shared" si="126"/>
        <v>0</v>
      </c>
      <c r="AF284">
        <f t="shared" si="127"/>
        <v>0</v>
      </c>
    </row>
    <row r="285" spans="1:32" x14ac:dyDescent="0.25">
      <c r="A285" t="s">
        <v>484</v>
      </c>
      <c r="B285" t="s">
        <v>485</v>
      </c>
      <c r="C285">
        <v>176</v>
      </c>
      <c r="D285" t="s">
        <v>12</v>
      </c>
      <c r="E285">
        <v>60</v>
      </c>
      <c r="F285">
        <v>173</v>
      </c>
      <c r="G285">
        <v>438</v>
      </c>
      <c r="H285" t="s">
        <v>13</v>
      </c>
      <c r="I285">
        <f t="shared" si="106"/>
        <v>1</v>
      </c>
      <c r="J285">
        <f t="shared" si="107"/>
        <v>0</v>
      </c>
      <c r="K285">
        <f t="shared" si="108"/>
        <v>114</v>
      </c>
      <c r="L285" t="str">
        <f t="shared" si="128"/>
        <v xml:space="preserve"> Otolemur garnettii (Small-eared galago) (Garnett's greater bushbaby).</v>
      </c>
      <c r="M285" t="str">
        <f t="shared" si="129"/>
        <v xml:space="preserve"> NCBI_TaxID=30611 {ECO:0000313|Ensembl:ENSOGAP00000008425, ECO:0000313|Proteomes:UP000005225};</v>
      </c>
      <c r="N285" t="str">
        <f t="shared" si="109"/>
        <v>Eukaryota</v>
      </c>
      <c r="O285" t="str">
        <f t="shared" si="110"/>
        <v xml:space="preserve"> Metazoa</v>
      </c>
      <c r="P285" t="str">
        <f t="shared" si="111"/>
        <v xml:space="preserve"> Chordata</v>
      </c>
      <c r="Q285" t="str">
        <f t="shared" si="112"/>
        <v xml:space="preserve"> Craniata</v>
      </c>
      <c r="R285" t="str">
        <f t="shared" si="113"/>
        <v xml:space="preserve"> Vertebrata</v>
      </c>
      <c r="S285" t="str">
        <f t="shared" si="114"/>
        <v xml:space="preserve"> Euteleostomi</v>
      </c>
      <c r="T285" t="str">
        <f t="shared" si="115"/>
        <v>Mammalia</v>
      </c>
      <c r="U285" t="str">
        <f t="shared" si="116"/>
        <v xml:space="preserve"> Eutheria</v>
      </c>
      <c r="V285" t="str">
        <f t="shared" si="117"/>
        <v xml:space="preserve"> Euarchontoglires</v>
      </c>
      <c r="W285" t="str">
        <f t="shared" si="118"/>
        <v xml:space="preserve"> Primates</v>
      </c>
      <c r="X285" t="str">
        <f t="shared" si="119"/>
        <v xml:space="preserve"> Strepsirrhini</v>
      </c>
      <c r="Y285" t="str">
        <f t="shared" si="120"/>
        <v>Lorisiformes</v>
      </c>
      <c r="Z285" t="str">
        <f t="shared" si="121"/>
        <v xml:space="preserve"> Galagidae</v>
      </c>
      <c r="AA285" t="str">
        <f t="shared" si="122"/>
        <v xml:space="preserve"> Otolemur.</v>
      </c>
      <c r="AB285">
        <f t="shared" si="123"/>
        <v>0</v>
      </c>
      <c r="AC285">
        <f t="shared" si="124"/>
        <v>0</v>
      </c>
      <c r="AD285">
        <f t="shared" si="125"/>
        <v>0</v>
      </c>
      <c r="AE285">
        <f t="shared" si="126"/>
        <v>0</v>
      </c>
      <c r="AF285">
        <f t="shared" si="127"/>
        <v>0</v>
      </c>
    </row>
    <row r="286" spans="1:32" x14ac:dyDescent="0.25">
      <c r="A286" t="s">
        <v>486</v>
      </c>
      <c r="B286" t="s">
        <v>487</v>
      </c>
      <c r="C286">
        <v>153</v>
      </c>
      <c r="D286" t="s">
        <v>12</v>
      </c>
      <c r="E286">
        <v>38</v>
      </c>
      <c r="F286">
        <v>149</v>
      </c>
      <c r="G286">
        <v>438</v>
      </c>
      <c r="H286" t="s">
        <v>13</v>
      </c>
      <c r="I286">
        <f t="shared" si="106"/>
        <v>1</v>
      </c>
      <c r="J286">
        <f t="shared" si="107"/>
        <v>0</v>
      </c>
      <c r="K286">
        <f t="shared" si="108"/>
        <v>112</v>
      </c>
      <c r="L286" t="str">
        <f t="shared" si="128"/>
        <v xml:space="preserve"> Otolemur garnettii (Small-eared galago) (Garnett's greater bushbaby).</v>
      </c>
      <c r="M286" t="str">
        <f t="shared" si="129"/>
        <v xml:space="preserve"> NCBI_TaxID=30611 {ECO:0000313|Ensembl:ENSOGAP00000015006, ECO:0000313|Proteomes:UP000005225};</v>
      </c>
      <c r="N286" t="str">
        <f t="shared" si="109"/>
        <v>Eukaryota</v>
      </c>
      <c r="O286" t="str">
        <f t="shared" si="110"/>
        <v xml:space="preserve"> Metazoa</v>
      </c>
      <c r="P286" t="str">
        <f t="shared" si="111"/>
        <v xml:space="preserve"> Chordata</v>
      </c>
      <c r="Q286" t="str">
        <f t="shared" si="112"/>
        <v xml:space="preserve"> Craniata</v>
      </c>
      <c r="R286" t="str">
        <f t="shared" si="113"/>
        <v xml:space="preserve"> Vertebrata</v>
      </c>
      <c r="S286" t="str">
        <f t="shared" si="114"/>
        <v xml:space="preserve"> Euteleostomi</v>
      </c>
      <c r="T286" t="str">
        <f t="shared" si="115"/>
        <v>Mammalia</v>
      </c>
      <c r="U286" t="str">
        <f t="shared" si="116"/>
        <v xml:space="preserve"> Eutheria</v>
      </c>
      <c r="V286" t="str">
        <f t="shared" si="117"/>
        <v xml:space="preserve"> Euarchontoglires</v>
      </c>
      <c r="W286" t="str">
        <f t="shared" si="118"/>
        <v xml:space="preserve"> Primates</v>
      </c>
      <c r="X286" t="str">
        <f t="shared" si="119"/>
        <v xml:space="preserve"> Strepsirrhini</v>
      </c>
      <c r="Y286" t="str">
        <f t="shared" si="120"/>
        <v>Lorisiformes</v>
      </c>
      <c r="Z286" t="str">
        <f t="shared" si="121"/>
        <v xml:space="preserve"> Galagidae</v>
      </c>
      <c r="AA286" t="str">
        <f t="shared" si="122"/>
        <v xml:space="preserve"> Otolemur.</v>
      </c>
      <c r="AB286">
        <f t="shared" si="123"/>
        <v>0</v>
      </c>
      <c r="AC286">
        <f t="shared" si="124"/>
        <v>0</v>
      </c>
      <c r="AD286">
        <f t="shared" si="125"/>
        <v>0</v>
      </c>
      <c r="AE286">
        <f t="shared" si="126"/>
        <v>0</v>
      </c>
      <c r="AF286">
        <f t="shared" si="127"/>
        <v>0</v>
      </c>
    </row>
    <row r="287" spans="1:32" x14ac:dyDescent="0.25">
      <c r="A287" t="s">
        <v>488</v>
      </c>
      <c r="B287" t="s">
        <v>489</v>
      </c>
      <c r="C287">
        <v>158</v>
      </c>
      <c r="D287" t="s">
        <v>12</v>
      </c>
      <c r="E287">
        <v>36</v>
      </c>
      <c r="F287">
        <v>154</v>
      </c>
      <c r="G287">
        <v>438</v>
      </c>
      <c r="H287" t="s">
        <v>13</v>
      </c>
      <c r="I287">
        <f t="shared" si="106"/>
        <v>1</v>
      </c>
      <c r="J287">
        <f t="shared" si="107"/>
        <v>0</v>
      </c>
      <c r="K287">
        <f t="shared" si="108"/>
        <v>119</v>
      </c>
      <c r="L287" t="str">
        <f t="shared" si="128"/>
        <v xml:space="preserve"> Otolemur garnettii (Small-eared galago) (Garnett's greater bushbaby).</v>
      </c>
      <c r="M287" t="str">
        <f t="shared" si="129"/>
        <v xml:space="preserve"> NCBI_TaxID=30611 {ECO:0000313|Ensembl:ENSOGAP00000015009, ECO:0000313|Proteomes:UP000005225};</v>
      </c>
      <c r="N287" t="str">
        <f t="shared" si="109"/>
        <v>Eukaryota</v>
      </c>
      <c r="O287" t="str">
        <f t="shared" si="110"/>
        <v xml:space="preserve"> Metazoa</v>
      </c>
      <c r="P287" t="str">
        <f t="shared" si="111"/>
        <v xml:space="preserve"> Chordata</v>
      </c>
      <c r="Q287" t="str">
        <f t="shared" si="112"/>
        <v xml:space="preserve"> Craniata</v>
      </c>
      <c r="R287" t="str">
        <f t="shared" si="113"/>
        <v xml:space="preserve"> Vertebrata</v>
      </c>
      <c r="S287" t="str">
        <f t="shared" si="114"/>
        <v xml:space="preserve"> Euteleostomi</v>
      </c>
      <c r="T287" t="str">
        <f t="shared" si="115"/>
        <v>Mammalia</v>
      </c>
      <c r="U287" t="str">
        <f t="shared" si="116"/>
        <v xml:space="preserve"> Eutheria</v>
      </c>
      <c r="V287" t="str">
        <f t="shared" si="117"/>
        <v xml:space="preserve"> Euarchontoglires</v>
      </c>
      <c r="W287" t="str">
        <f t="shared" si="118"/>
        <v xml:space="preserve"> Primates</v>
      </c>
      <c r="X287" t="str">
        <f t="shared" si="119"/>
        <v xml:space="preserve"> Strepsirrhini</v>
      </c>
      <c r="Y287" t="str">
        <f t="shared" si="120"/>
        <v>Lorisiformes</v>
      </c>
      <c r="Z287" t="str">
        <f t="shared" si="121"/>
        <v xml:space="preserve"> Galagidae</v>
      </c>
      <c r="AA287" t="str">
        <f t="shared" si="122"/>
        <v xml:space="preserve"> Otolemur.</v>
      </c>
      <c r="AB287">
        <f t="shared" si="123"/>
        <v>0</v>
      </c>
      <c r="AC287">
        <f t="shared" si="124"/>
        <v>0</v>
      </c>
      <c r="AD287">
        <f t="shared" si="125"/>
        <v>0</v>
      </c>
      <c r="AE287">
        <f t="shared" si="126"/>
        <v>0</v>
      </c>
      <c r="AF287">
        <f t="shared" si="127"/>
        <v>0</v>
      </c>
    </row>
    <row r="288" spans="1:32" x14ac:dyDescent="0.25">
      <c r="A288" t="s">
        <v>490</v>
      </c>
      <c r="B288" t="s">
        <v>491</v>
      </c>
      <c r="C288">
        <v>193</v>
      </c>
      <c r="D288" t="s">
        <v>12</v>
      </c>
      <c r="E288">
        <v>72</v>
      </c>
      <c r="F288">
        <v>185</v>
      </c>
      <c r="G288">
        <v>438</v>
      </c>
      <c r="H288" t="s">
        <v>13</v>
      </c>
      <c r="I288">
        <f t="shared" si="106"/>
        <v>1</v>
      </c>
      <c r="J288">
        <f t="shared" si="107"/>
        <v>0</v>
      </c>
      <c r="K288">
        <f t="shared" si="108"/>
        <v>114</v>
      </c>
      <c r="L288" t="str">
        <f t="shared" si="128"/>
        <v xml:space="preserve"> Otolemur garnettii (Small-eared galago) (Garnett's greater bushbaby).</v>
      </c>
      <c r="M288" t="str">
        <f t="shared" si="129"/>
        <v xml:space="preserve"> NCBI_TaxID=30611 {ECO:0000313|Ensembl:ENSOGAP00000017348, ECO:0000313|Proteomes:UP000005225};</v>
      </c>
      <c r="N288" t="str">
        <f t="shared" si="109"/>
        <v>Eukaryota</v>
      </c>
      <c r="O288" t="str">
        <f t="shared" si="110"/>
        <v xml:space="preserve"> Metazoa</v>
      </c>
      <c r="P288" t="str">
        <f t="shared" si="111"/>
        <v xml:space="preserve"> Chordata</v>
      </c>
      <c r="Q288" t="str">
        <f t="shared" si="112"/>
        <v xml:space="preserve"> Craniata</v>
      </c>
      <c r="R288" t="str">
        <f t="shared" si="113"/>
        <v xml:space="preserve"> Vertebrata</v>
      </c>
      <c r="S288" t="str">
        <f t="shared" si="114"/>
        <v xml:space="preserve"> Euteleostomi</v>
      </c>
      <c r="T288" t="str">
        <f t="shared" si="115"/>
        <v>Mammalia</v>
      </c>
      <c r="U288" t="str">
        <f t="shared" si="116"/>
        <v xml:space="preserve"> Eutheria</v>
      </c>
      <c r="V288" t="str">
        <f t="shared" si="117"/>
        <v xml:space="preserve"> Euarchontoglires</v>
      </c>
      <c r="W288" t="str">
        <f t="shared" si="118"/>
        <v xml:space="preserve"> Primates</v>
      </c>
      <c r="X288" t="str">
        <f t="shared" si="119"/>
        <v xml:space="preserve"> Strepsirrhini</v>
      </c>
      <c r="Y288" t="str">
        <f t="shared" si="120"/>
        <v>Lorisiformes</v>
      </c>
      <c r="Z288" t="str">
        <f t="shared" si="121"/>
        <v xml:space="preserve"> Galagidae</v>
      </c>
      <c r="AA288" t="str">
        <f t="shared" si="122"/>
        <v xml:space="preserve"> Otolemur.</v>
      </c>
      <c r="AB288">
        <f t="shared" si="123"/>
        <v>0</v>
      </c>
      <c r="AC288">
        <f t="shared" si="124"/>
        <v>0</v>
      </c>
      <c r="AD288">
        <f t="shared" si="125"/>
        <v>0</v>
      </c>
      <c r="AE288">
        <f t="shared" si="126"/>
        <v>0</v>
      </c>
      <c r="AF288">
        <f t="shared" si="127"/>
        <v>0</v>
      </c>
    </row>
    <row r="289" spans="1:32" x14ac:dyDescent="0.25">
      <c r="A289" t="s">
        <v>492</v>
      </c>
      <c r="B289" t="s">
        <v>493</v>
      </c>
      <c r="C289">
        <v>194</v>
      </c>
      <c r="D289" t="s">
        <v>12</v>
      </c>
      <c r="E289">
        <v>70</v>
      </c>
      <c r="F289">
        <v>191</v>
      </c>
      <c r="G289">
        <v>438</v>
      </c>
      <c r="H289" t="s">
        <v>13</v>
      </c>
      <c r="I289">
        <f t="shared" si="106"/>
        <v>1</v>
      </c>
      <c r="J289">
        <f t="shared" si="107"/>
        <v>0</v>
      </c>
      <c r="K289">
        <f t="shared" si="108"/>
        <v>122</v>
      </c>
      <c r="L289" t="str">
        <f t="shared" si="128"/>
        <v xml:space="preserve"> Taeniopygia guttata (Zebra finch) (Poephila guttata).</v>
      </c>
      <c r="M289" t="str">
        <f t="shared" si="129"/>
        <v xml:space="preserve"> NCBI_TaxID=59729 {ECO:0000313|Ensembl:ENSTGUP00000000303, ECO:0000313|Proteomes:UP000007754};</v>
      </c>
      <c r="N289" t="str">
        <f t="shared" si="109"/>
        <v>Eukaryota</v>
      </c>
      <c r="O289" t="str">
        <f t="shared" si="110"/>
        <v xml:space="preserve"> Metazoa</v>
      </c>
      <c r="P289" t="str">
        <f t="shared" si="111"/>
        <v xml:space="preserve"> Chordata</v>
      </c>
      <c r="Q289" t="str">
        <f t="shared" si="112"/>
        <v xml:space="preserve"> Craniata</v>
      </c>
      <c r="R289" t="str">
        <f t="shared" si="113"/>
        <v xml:space="preserve"> Vertebrata</v>
      </c>
      <c r="S289" t="str">
        <f t="shared" si="114"/>
        <v xml:space="preserve"> Euteleostomi</v>
      </c>
      <c r="T289" t="str">
        <f t="shared" si="115"/>
        <v>Archelosauria</v>
      </c>
      <c r="U289" t="str">
        <f t="shared" si="116"/>
        <v xml:space="preserve"> Archosauria</v>
      </c>
      <c r="V289" t="str">
        <f t="shared" si="117"/>
        <v xml:space="preserve"> Dinosauria</v>
      </c>
      <c r="W289" t="str">
        <f t="shared" si="118"/>
        <v xml:space="preserve"> Saurischia</v>
      </c>
      <c r="X289" t="str">
        <f t="shared" si="119"/>
        <v xml:space="preserve"> Theropoda</v>
      </c>
      <c r="Y289" t="str">
        <f t="shared" si="120"/>
        <v>Coelurosauria</v>
      </c>
      <c r="Z289" t="str">
        <f t="shared" si="121"/>
        <v xml:space="preserve"> Aves</v>
      </c>
      <c r="AA289" t="str">
        <f t="shared" si="122"/>
        <v xml:space="preserve"> Neognathae</v>
      </c>
      <c r="AB289" t="str">
        <f t="shared" si="123"/>
        <v xml:space="preserve"> Passeriformes</v>
      </c>
      <c r="AC289" t="str">
        <f t="shared" si="124"/>
        <v xml:space="preserve"> Passeroidea</v>
      </c>
      <c r="AD289" t="str">
        <f t="shared" si="125"/>
        <v>Estrildidae</v>
      </c>
      <c r="AE289" t="str">
        <f t="shared" si="126"/>
        <v xml:space="preserve"> Estrildinae</v>
      </c>
      <c r="AF289" t="str">
        <f t="shared" si="127"/>
        <v xml:space="preserve"> Taeniopygia.</v>
      </c>
    </row>
    <row r="290" spans="1:32" x14ac:dyDescent="0.25">
      <c r="A290" t="s">
        <v>494</v>
      </c>
      <c r="B290" t="s">
        <v>495</v>
      </c>
      <c r="C290">
        <v>269</v>
      </c>
      <c r="D290" t="s">
        <v>12</v>
      </c>
      <c r="E290">
        <v>142</v>
      </c>
      <c r="F290">
        <v>265</v>
      </c>
      <c r="G290">
        <v>438</v>
      </c>
      <c r="H290" t="s">
        <v>13</v>
      </c>
      <c r="I290">
        <f t="shared" si="106"/>
        <v>1</v>
      </c>
      <c r="J290">
        <f t="shared" si="107"/>
        <v>1</v>
      </c>
      <c r="K290">
        <f t="shared" si="108"/>
        <v>124</v>
      </c>
      <c r="L290" t="str">
        <f t="shared" si="128"/>
        <v xml:space="preserve"> Taeniopygia guttata (Zebra finch) (Poephila guttata).</v>
      </c>
      <c r="M290" t="str">
        <f t="shared" si="129"/>
        <v xml:space="preserve"> NCBI_TaxID=59729 {ECO:0000313|Ensembl:ENSTGUP00000003479, ECO:0000313|Proteomes:UP000007754};</v>
      </c>
      <c r="N290" t="str">
        <f t="shared" si="109"/>
        <v>Eukaryota</v>
      </c>
      <c r="O290" t="str">
        <f t="shared" si="110"/>
        <v xml:space="preserve"> Metazoa</v>
      </c>
      <c r="P290" t="str">
        <f t="shared" si="111"/>
        <v xml:space="preserve"> Chordata</v>
      </c>
      <c r="Q290" t="str">
        <f t="shared" si="112"/>
        <v xml:space="preserve"> Craniata</v>
      </c>
      <c r="R290" t="str">
        <f t="shared" si="113"/>
        <v xml:space="preserve"> Vertebrata</v>
      </c>
      <c r="S290" t="str">
        <f t="shared" si="114"/>
        <v xml:space="preserve"> Euteleostomi</v>
      </c>
      <c r="T290" t="str">
        <f t="shared" si="115"/>
        <v>Archelosauria</v>
      </c>
      <c r="U290" t="str">
        <f t="shared" si="116"/>
        <v xml:space="preserve"> Archosauria</v>
      </c>
      <c r="V290" t="str">
        <f t="shared" si="117"/>
        <v xml:space="preserve"> Dinosauria</v>
      </c>
      <c r="W290" t="str">
        <f t="shared" si="118"/>
        <v xml:space="preserve"> Saurischia</v>
      </c>
      <c r="X290" t="str">
        <f t="shared" si="119"/>
        <v xml:space="preserve"> Theropoda</v>
      </c>
      <c r="Y290" t="str">
        <f t="shared" si="120"/>
        <v>Coelurosauria</v>
      </c>
      <c r="Z290" t="str">
        <f t="shared" si="121"/>
        <v xml:space="preserve"> Aves</v>
      </c>
      <c r="AA290" t="str">
        <f t="shared" si="122"/>
        <v xml:space="preserve"> Neognathae</v>
      </c>
      <c r="AB290" t="str">
        <f t="shared" si="123"/>
        <v xml:space="preserve"> Passeriformes</v>
      </c>
      <c r="AC290" t="str">
        <f t="shared" si="124"/>
        <v xml:space="preserve"> Passeroidea</v>
      </c>
      <c r="AD290" t="str">
        <f t="shared" si="125"/>
        <v>Estrildidae</v>
      </c>
      <c r="AE290" t="str">
        <f t="shared" si="126"/>
        <v xml:space="preserve"> Estrildinae</v>
      </c>
      <c r="AF290" t="str">
        <f t="shared" si="127"/>
        <v xml:space="preserve"> Taeniopygia.</v>
      </c>
    </row>
    <row r="291" spans="1:32" x14ac:dyDescent="0.25">
      <c r="A291" t="s">
        <v>494</v>
      </c>
      <c r="B291" t="s">
        <v>495</v>
      </c>
      <c r="C291">
        <v>269</v>
      </c>
      <c r="D291" t="s">
        <v>26</v>
      </c>
      <c r="E291">
        <v>1</v>
      </c>
      <c r="F291">
        <v>96</v>
      </c>
      <c r="G291">
        <v>101</v>
      </c>
      <c r="H291" t="s">
        <v>27</v>
      </c>
      <c r="I291">
        <f t="shared" si="106"/>
        <v>1</v>
      </c>
      <c r="J291">
        <f t="shared" si="107"/>
        <v>1</v>
      </c>
      <c r="K291">
        <f t="shared" si="108"/>
        <v>124</v>
      </c>
      <c r="L291" t="str">
        <f t="shared" si="128"/>
        <v xml:space="preserve"> Taeniopygia guttata (Zebra finch) (Poephila guttata).</v>
      </c>
      <c r="M291" t="str">
        <f t="shared" si="129"/>
        <v xml:space="preserve"> NCBI_TaxID=59729 {ECO:0000313|Ensembl:ENSTGUP00000003479, ECO:0000313|Proteomes:UP000007754};</v>
      </c>
      <c r="N291" t="str">
        <f t="shared" si="109"/>
        <v>Eukaryota</v>
      </c>
      <c r="O291" t="str">
        <f t="shared" si="110"/>
        <v xml:space="preserve"> Metazoa</v>
      </c>
      <c r="P291" t="str">
        <f t="shared" si="111"/>
        <v xml:space="preserve"> Chordata</v>
      </c>
      <c r="Q291" t="str">
        <f t="shared" si="112"/>
        <v xml:space="preserve"> Craniata</v>
      </c>
      <c r="R291" t="str">
        <f t="shared" si="113"/>
        <v xml:space="preserve"> Vertebrata</v>
      </c>
      <c r="S291" t="str">
        <f t="shared" si="114"/>
        <v xml:space="preserve"> Euteleostomi</v>
      </c>
      <c r="T291" t="str">
        <f t="shared" si="115"/>
        <v>Archelosauria</v>
      </c>
      <c r="U291" t="str">
        <f t="shared" si="116"/>
        <v xml:space="preserve"> Archosauria</v>
      </c>
      <c r="V291" t="str">
        <f t="shared" si="117"/>
        <v xml:space="preserve"> Dinosauria</v>
      </c>
      <c r="W291" t="str">
        <f t="shared" si="118"/>
        <v xml:space="preserve"> Saurischia</v>
      </c>
      <c r="X291" t="str">
        <f t="shared" si="119"/>
        <v xml:space="preserve"> Theropoda</v>
      </c>
      <c r="Y291" t="str">
        <f t="shared" si="120"/>
        <v>Coelurosauria</v>
      </c>
      <c r="Z291" t="str">
        <f t="shared" si="121"/>
        <v xml:space="preserve"> Aves</v>
      </c>
      <c r="AA291" t="str">
        <f t="shared" si="122"/>
        <v xml:space="preserve"> Neognathae</v>
      </c>
      <c r="AB291" t="str">
        <f t="shared" si="123"/>
        <v xml:space="preserve"> Passeriformes</v>
      </c>
      <c r="AC291" t="str">
        <f t="shared" si="124"/>
        <v xml:space="preserve"> Passeroidea</v>
      </c>
      <c r="AD291" t="str">
        <f t="shared" si="125"/>
        <v>Estrildidae</v>
      </c>
      <c r="AE291" t="str">
        <f t="shared" si="126"/>
        <v xml:space="preserve"> Estrildinae</v>
      </c>
      <c r="AF291" t="str">
        <f t="shared" si="127"/>
        <v xml:space="preserve"> Taeniopygia.</v>
      </c>
    </row>
    <row r="292" spans="1:32" x14ac:dyDescent="0.25">
      <c r="A292" t="s">
        <v>496</v>
      </c>
      <c r="B292" t="s">
        <v>497</v>
      </c>
      <c r="C292">
        <v>255</v>
      </c>
      <c r="D292" t="s">
        <v>12</v>
      </c>
      <c r="E292">
        <v>130</v>
      </c>
      <c r="F292">
        <v>251</v>
      </c>
      <c r="G292">
        <v>438</v>
      </c>
      <c r="H292" t="s">
        <v>13</v>
      </c>
      <c r="I292">
        <f t="shared" si="106"/>
        <v>1</v>
      </c>
      <c r="J292">
        <f t="shared" si="107"/>
        <v>0</v>
      </c>
      <c r="K292">
        <f t="shared" si="108"/>
        <v>122</v>
      </c>
      <c r="L292" t="str">
        <f t="shared" si="128"/>
        <v xml:space="preserve"> Oryzias latipes (Japanese rice fish) (Japanese killifish).</v>
      </c>
      <c r="M292" t="str">
        <f t="shared" si="129"/>
        <v xml:space="preserve"> NCBI_TaxID=8090 {ECO:0000313|Ensembl:ENSORLP00000000269, ECO:0000313|Proteomes:UP000001038};</v>
      </c>
      <c r="N292" t="str">
        <f t="shared" si="109"/>
        <v>Eukaryota</v>
      </c>
      <c r="O292" t="str">
        <f t="shared" si="110"/>
        <v xml:space="preserve"> Metazoa</v>
      </c>
      <c r="P292" t="str">
        <f t="shared" si="111"/>
        <v xml:space="preserve"> Chordata</v>
      </c>
      <c r="Q292" t="str">
        <f t="shared" si="112"/>
        <v xml:space="preserve"> Craniata</v>
      </c>
      <c r="R292" t="str">
        <f t="shared" si="113"/>
        <v xml:space="preserve"> Vertebrata</v>
      </c>
      <c r="S292" t="str">
        <f t="shared" si="114"/>
        <v xml:space="preserve"> Euteleostomi</v>
      </c>
      <c r="T292" t="str">
        <f t="shared" si="115"/>
        <v>Actinopterygii</v>
      </c>
      <c r="U292" t="str">
        <f t="shared" si="116"/>
        <v xml:space="preserve"> Neopterygii</v>
      </c>
      <c r="V292" t="str">
        <f t="shared" si="117"/>
        <v xml:space="preserve"> Teleostei</v>
      </c>
      <c r="W292" t="str">
        <f t="shared" si="118"/>
        <v xml:space="preserve"> Neoteleostei</v>
      </c>
      <c r="X292" t="str">
        <f t="shared" si="119"/>
        <v xml:space="preserve"> Acanthomorphata</v>
      </c>
      <c r="Y292" t="str">
        <f t="shared" si="120"/>
        <v>Ovalentaria</v>
      </c>
      <c r="Z292" t="str">
        <f t="shared" si="121"/>
        <v xml:space="preserve"> Atherinomorphae</v>
      </c>
      <c r="AA292" t="str">
        <f t="shared" si="122"/>
        <v xml:space="preserve"> Beloniformes</v>
      </c>
      <c r="AB292" t="str">
        <f t="shared" si="123"/>
        <v xml:space="preserve"> Adrianichthyidae</v>
      </c>
      <c r="AC292" t="str">
        <f t="shared" si="124"/>
        <v>Oryziinae</v>
      </c>
      <c r="AD292" t="str">
        <f t="shared" si="125"/>
        <v xml:space="preserve"> Oryzias.</v>
      </c>
      <c r="AE292">
        <f t="shared" si="126"/>
        <v>0</v>
      </c>
      <c r="AF292">
        <f t="shared" si="127"/>
        <v>0</v>
      </c>
    </row>
    <row r="293" spans="1:32" x14ac:dyDescent="0.25">
      <c r="A293" t="s">
        <v>498</v>
      </c>
      <c r="B293" t="s">
        <v>499</v>
      </c>
      <c r="C293">
        <v>192</v>
      </c>
      <c r="D293" t="s">
        <v>12</v>
      </c>
      <c r="E293">
        <v>67</v>
      </c>
      <c r="F293">
        <v>186</v>
      </c>
      <c r="G293">
        <v>438</v>
      </c>
      <c r="H293" t="s">
        <v>13</v>
      </c>
      <c r="I293">
        <f t="shared" si="106"/>
        <v>1</v>
      </c>
      <c r="J293">
        <f t="shared" si="107"/>
        <v>0</v>
      </c>
      <c r="K293">
        <f t="shared" si="108"/>
        <v>120</v>
      </c>
      <c r="L293" t="str">
        <f t="shared" si="128"/>
        <v xml:space="preserve"> Oryzias latipes (Japanese rice fish) (Japanese killifish).</v>
      </c>
      <c r="M293" t="str">
        <f t="shared" si="129"/>
        <v xml:space="preserve"> NCBI_TaxID=8090 {ECO:0000313|Ensembl:ENSORLP00000012678, ECO:0000313|Proteomes:UP000001038};</v>
      </c>
      <c r="N293" t="str">
        <f t="shared" si="109"/>
        <v>Eukaryota</v>
      </c>
      <c r="O293" t="str">
        <f t="shared" si="110"/>
        <v xml:space="preserve"> Metazoa</v>
      </c>
      <c r="P293" t="str">
        <f t="shared" si="111"/>
        <v xml:space="preserve"> Chordata</v>
      </c>
      <c r="Q293" t="str">
        <f t="shared" si="112"/>
        <v xml:space="preserve"> Craniata</v>
      </c>
      <c r="R293" t="str">
        <f t="shared" si="113"/>
        <v xml:space="preserve"> Vertebrata</v>
      </c>
      <c r="S293" t="str">
        <f t="shared" si="114"/>
        <v xml:space="preserve"> Euteleostomi</v>
      </c>
      <c r="T293" t="str">
        <f t="shared" si="115"/>
        <v>Actinopterygii</v>
      </c>
      <c r="U293" t="str">
        <f t="shared" si="116"/>
        <v xml:space="preserve"> Neopterygii</v>
      </c>
      <c r="V293" t="str">
        <f t="shared" si="117"/>
        <v xml:space="preserve"> Teleostei</v>
      </c>
      <c r="W293" t="str">
        <f t="shared" si="118"/>
        <v xml:space="preserve"> Neoteleostei</v>
      </c>
      <c r="X293" t="str">
        <f t="shared" si="119"/>
        <v xml:space="preserve"> Acanthomorphata</v>
      </c>
      <c r="Y293" t="str">
        <f t="shared" si="120"/>
        <v>Ovalentaria</v>
      </c>
      <c r="Z293" t="str">
        <f t="shared" si="121"/>
        <v xml:space="preserve"> Atherinomorphae</v>
      </c>
      <c r="AA293" t="str">
        <f t="shared" si="122"/>
        <v xml:space="preserve"> Beloniformes</v>
      </c>
      <c r="AB293" t="str">
        <f t="shared" si="123"/>
        <v xml:space="preserve"> Adrianichthyidae</v>
      </c>
      <c r="AC293" t="str">
        <f t="shared" si="124"/>
        <v>Oryziinae</v>
      </c>
      <c r="AD293" t="str">
        <f t="shared" si="125"/>
        <v xml:space="preserve"> Oryzias.</v>
      </c>
      <c r="AE293">
        <f t="shared" si="126"/>
        <v>0</v>
      </c>
      <c r="AF293">
        <f t="shared" si="127"/>
        <v>0</v>
      </c>
    </row>
    <row r="294" spans="1:32" x14ac:dyDescent="0.25">
      <c r="A294" t="s">
        <v>500</v>
      </c>
      <c r="B294" t="s">
        <v>501</v>
      </c>
      <c r="C294">
        <v>193</v>
      </c>
      <c r="D294" t="s">
        <v>12</v>
      </c>
      <c r="E294">
        <v>72</v>
      </c>
      <c r="F294">
        <v>185</v>
      </c>
      <c r="G294">
        <v>438</v>
      </c>
      <c r="H294" t="s">
        <v>13</v>
      </c>
      <c r="I294">
        <f t="shared" si="106"/>
        <v>1</v>
      </c>
      <c r="J294">
        <f t="shared" si="107"/>
        <v>0</v>
      </c>
      <c r="K294">
        <f t="shared" si="108"/>
        <v>114</v>
      </c>
      <c r="L294" t="str">
        <f t="shared" si="128"/>
        <v xml:space="preserve"> Pongo abelii (Sumatran orangutan) (Pongo pygmaeus abelii).</v>
      </c>
      <c r="M294" t="str">
        <f t="shared" si="129"/>
        <v xml:space="preserve"> NCBI_TaxID=9601 {ECO:0000313|Ensembl:ENSPPYP00000004441, ECO:0000313|Proteomes:UP000001595};</v>
      </c>
      <c r="N294" t="str">
        <f t="shared" si="109"/>
        <v>Eukaryota</v>
      </c>
      <c r="O294" t="str">
        <f t="shared" si="110"/>
        <v xml:space="preserve"> Metazoa</v>
      </c>
      <c r="P294" t="str">
        <f t="shared" si="111"/>
        <v xml:space="preserve"> Chordata</v>
      </c>
      <c r="Q294" t="str">
        <f t="shared" si="112"/>
        <v xml:space="preserve"> Craniata</v>
      </c>
      <c r="R294" t="str">
        <f t="shared" si="113"/>
        <v xml:space="preserve"> Vertebrata</v>
      </c>
      <c r="S294" t="str">
        <f t="shared" si="114"/>
        <v xml:space="preserve"> Euteleostomi</v>
      </c>
      <c r="T294" t="str">
        <f t="shared" si="115"/>
        <v>Mammalia</v>
      </c>
      <c r="U294" t="str">
        <f t="shared" si="116"/>
        <v xml:space="preserve"> Eutheria</v>
      </c>
      <c r="V294" t="str">
        <f t="shared" si="117"/>
        <v xml:space="preserve"> Euarchontoglires</v>
      </c>
      <c r="W294" t="str">
        <f t="shared" si="118"/>
        <v xml:space="preserve"> Primates</v>
      </c>
      <c r="X294" t="str">
        <f t="shared" si="119"/>
        <v xml:space="preserve"> Haplorrhini</v>
      </c>
      <c r="Y294" t="str">
        <f t="shared" si="120"/>
        <v>Catarrhini</v>
      </c>
      <c r="Z294" t="str">
        <f t="shared" si="121"/>
        <v xml:space="preserve"> Hominidae</v>
      </c>
      <c r="AA294" t="str">
        <f t="shared" si="122"/>
        <v xml:space="preserve"> Pongo.</v>
      </c>
      <c r="AB294">
        <f t="shared" si="123"/>
        <v>0</v>
      </c>
      <c r="AC294">
        <f t="shared" si="124"/>
        <v>0</v>
      </c>
      <c r="AD294">
        <f t="shared" si="125"/>
        <v>0</v>
      </c>
      <c r="AE294">
        <f t="shared" si="126"/>
        <v>0</v>
      </c>
      <c r="AF294">
        <f t="shared" si="127"/>
        <v>0</v>
      </c>
    </row>
    <row r="295" spans="1:32" x14ac:dyDescent="0.25">
      <c r="A295" t="s">
        <v>502</v>
      </c>
      <c r="B295" t="s">
        <v>503</v>
      </c>
      <c r="C295">
        <v>273</v>
      </c>
      <c r="D295" t="s">
        <v>12</v>
      </c>
      <c r="E295">
        <v>157</v>
      </c>
      <c r="F295">
        <v>268</v>
      </c>
      <c r="G295">
        <v>438</v>
      </c>
      <c r="H295" t="s">
        <v>13</v>
      </c>
      <c r="I295">
        <f t="shared" si="106"/>
        <v>1</v>
      </c>
      <c r="J295">
        <f t="shared" si="107"/>
        <v>1</v>
      </c>
      <c r="K295">
        <f t="shared" si="108"/>
        <v>112</v>
      </c>
      <c r="L295" t="str">
        <f t="shared" si="128"/>
        <v xml:space="preserve"> Pongo abelii (Sumatran orangutan) (Pongo pygmaeus abelii).</v>
      </c>
      <c r="M295" t="str">
        <f t="shared" si="129"/>
        <v xml:space="preserve"> NCBI_TaxID=9601 {ECO:0000313|Ensembl:ENSPPYP00000013572, ECO:0000313|Proteomes:UP000001595};</v>
      </c>
      <c r="N295" t="str">
        <f t="shared" si="109"/>
        <v>Eukaryota</v>
      </c>
      <c r="O295" t="str">
        <f t="shared" si="110"/>
        <v xml:space="preserve"> Metazoa</v>
      </c>
      <c r="P295" t="str">
        <f t="shared" si="111"/>
        <v xml:space="preserve"> Chordata</v>
      </c>
      <c r="Q295" t="str">
        <f t="shared" si="112"/>
        <v xml:space="preserve"> Craniata</v>
      </c>
      <c r="R295" t="str">
        <f t="shared" si="113"/>
        <v xml:space="preserve"> Vertebrata</v>
      </c>
      <c r="S295" t="str">
        <f t="shared" si="114"/>
        <v xml:space="preserve"> Euteleostomi</v>
      </c>
      <c r="T295" t="str">
        <f t="shared" si="115"/>
        <v>Mammalia</v>
      </c>
      <c r="U295" t="str">
        <f t="shared" si="116"/>
        <v xml:space="preserve"> Eutheria</v>
      </c>
      <c r="V295" t="str">
        <f t="shared" si="117"/>
        <v xml:space="preserve"> Euarchontoglires</v>
      </c>
      <c r="W295" t="str">
        <f t="shared" si="118"/>
        <v xml:space="preserve"> Primates</v>
      </c>
      <c r="X295" t="str">
        <f t="shared" si="119"/>
        <v xml:space="preserve"> Haplorrhini</v>
      </c>
      <c r="Y295" t="str">
        <f t="shared" si="120"/>
        <v>Catarrhini</v>
      </c>
      <c r="Z295" t="str">
        <f t="shared" si="121"/>
        <v xml:space="preserve"> Hominidae</v>
      </c>
      <c r="AA295" t="str">
        <f t="shared" si="122"/>
        <v xml:space="preserve"> Pongo.</v>
      </c>
      <c r="AB295">
        <f t="shared" si="123"/>
        <v>0</v>
      </c>
      <c r="AC295">
        <f t="shared" si="124"/>
        <v>0</v>
      </c>
      <c r="AD295">
        <f t="shared" si="125"/>
        <v>0</v>
      </c>
      <c r="AE295">
        <f t="shared" si="126"/>
        <v>0</v>
      </c>
      <c r="AF295">
        <f t="shared" si="127"/>
        <v>0</v>
      </c>
    </row>
    <row r="296" spans="1:32" x14ac:dyDescent="0.25">
      <c r="A296" t="s">
        <v>502</v>
      </c>
      <c r="B296" t="s">
        <v>503</v>
      </c>
      <c r="C296">
        <v>273</v>
      </c>
      <c r="D296" t="s">
        <v>26</v>
      </c>
      <c r="E296">
        <v>1</v>
      </c>
      <c r="F296">
        <v>111</v>
      </c>
      <c r="G296">
        <v>101</v>
      </c>
      <c r="H296" t="s">
        <v>27</v>
      </c>
      <c r="I296">
        <f t="shared" si="106"/>
        <v>1</v>
      </c>
      <c r="J296">
        <f t="shared" si="107"/>
        <v>1</v>
      </c>
      <c r="K296">
        <f t="shared" si="108"/>
        <v>112</v>
      </c>
      <c r="L296" t="str">
        <f t="shared" si="128"/>
        <v xml:space="preserve"> Pongo abelii (Sumatran orangutan) (Pongo pygmaeus abelii).</v>
      </c>
      <c r="M296" t="str">
        <f t="shared" si="129"/>
        <v xml:space="preserve"> NCBI_TaxID=9601 {ECO:0000313|Ensembl:ENSPPYP00000013572, ECO:0000313|Proteomes:UP000001595};</v>
      </c>
      <c r="N296" t="str">
        <f t="shared" si="109"/>
        <v>Eukaryota</v>
      </c>
      <c r="O296" t="str">
        <f t="shared" si="110"/>
        <v xml:space="preserve"> Metazoa</v>
      </c>
      <c r="P296" t="str">
        <f t="shared" si="111"/>
        <v xml:space="preserve"> Chordata</v>
      </c>
      <c r="Q296" t="str">
        <f t="shared" si="112"/>
        <v xml:space="preserve"> Craniata</v>
      </c>
      <c r="R296" t="str">
        <f t="shared" si="113"/>
        <v xml:space="preserve"> Vertebrata</v>
      </c>
      <c r="S296" t="str">
        <f t="shared" si="114"/>
        <v xml:space="preserve"> Euteleostomi</v>
      </c>
      <c r="T296" t="str">
        <f t="shared" si="115"/>
        <v>Mammalia</v>
      </c>
      <c r="U296" t="str">
        <f t="shared" si="116"/>
        <v xml:space="preserve"> Eutheria</v>
      </c>
      <c r="V296" t="str">
        <f t="shared" si="117"/>
        <v xml:space="preserve"> Euarchontoglires</v>
      </c>
      <c r="W296" t="str">
        <f t="shared" si="118"/>
        <v xml:space="preserve"> Primates</v>
      </c>
      <c r="X296" t="str">
        <f t="shared" si="119"/>
        <v xml:space="preserve"> Haplorrhini</v>
      </c>
      <c r="Y296" t="str">
        <f t="shared" si="120"/>
        <v>Catarrhini</v>
      </c>
      <c r="Z296" t="str">
        <f t="shared" si="121"/>
        <v xml:space="preserve"> Hominidae</v>
      </c>
      <c r="AA296" t="str">
        <f t="shared" si="122"/>
        <v xml:space="preserve"> Pongo.</v>
      </c>
      <c r="AB296">
        <f t="shared" si="123"/>
        <v>0</v>
      </c>
      <c r="AC296">
        <f t="shared" si="124"/>
        <v>0</v>
      </c>
      <c r="AD296">
        <f t="shared" si="125"/>
        <v>0</v>
      </c>
      <c r="AE296">
        <f t="shared" si="126"/>
        <v>0</v>
      </c>
      <c r="AF296">
        <f t="shared" si="127"/>
        <v>0</v>
      </c>
    </row>
    <row r="297" spans="1:32" x14ac:dyDescent="0.25">
      <c r="A297" t="s">
        <v>504</v>
      </c>
      <c r="B297" t="s">
        <v>505</v>
      </c>
      <c r="C297">
        <v>268</v>
      </c>
      <c r="D297" t="s">
        <v>12</v>
      </c>
      <c r="E297">
        <v>146</v>
      </c>
      <c r="F297">
        <v>263</v>
      </c>
      <c r="G297">
        <v>438</v>
      </c>
      <c r="H297" t="s">
        <v>13</v>
      </c>
      <c r="I297">
        <f t="shared" si="106"/>
        <v>1</v>
      </c>
      <c r="J297">
        <f t="shared" si="107"/>
        <v>1</v>
      </c>
      <c r="K297">
        <f t="shared" si="108"/>
        <v>118</v>
      </c>
      <c r="L297" t="str">
        <f t="shared" si="128"/>
        <v xml:space="preserve"> Pongo abelii (Sumatran orangutan) (Pongo pygmaeus abelii).</v>
      </c>
      <c r="M297" t="str">
        <f t="shared" si="129"/>
        <v xml:space="preserve"> NCBI_TaxID=9601 {ECO:0000313|Ensembl:ENSPPYP00000013573, ECO:0000313|Proteomes:UP000001595};</v>
      </c>
      <c r="N297" t="str">
        <f t="shared" si="109"/>
        <v>Eukaryota</v>
      </c>
      <c r="O297" t="str">
        <f t="shared" si="110"/>
        <v xml:space="preserve"> Metazoa</v>
      </c>
      <c r="P297" t="str">
        <f t="shared" si="111"/>
        <v xml:space="preserve"> Chordata</v>
      </c>
      <c r="Q297" t="str">
        <f t="shared" si="112"/>
        <v xml:space="preserve"> Craniata</v>
      </c>
      <c r="R297" t="str">
        <f t="shared" si="113"/>
        <v xml:space="preserve"> Vertebrata</v>
      </c>
      <c r="S297" t="str">
        <f t="shared" si="114"/>
        <v xml:space="preserve"> Euteleostomi</v>
      </c>
      <c r="T297" t="str">
        <f t="shared" si="115"/>
        <v>Mammalia</v>
      </c>
      <c r="U297" t="str">
        <f t="shared" si="116"/>
        <v xml:space="preserve"> Eutheria</v>
      </c>
      <c r="V297" t="str">
        <f t="shared" si="117"/>
        <v xml:space="preserve"> Euarchontoglires</v>
      </c>
      <c r="W297" t="str">
        <f t="shared" si="118"/>
        <v xml:space="preserve"> Primates</v>
      </c>
      <c r="X297" t="str">
        <f t="shared" si="119"/>
        <v xml:space="preserve"> Haplorrhini</v>
      </c>
      <c r="Y297" t="str">
        <f t="shared" si="120"/>
        <v>Catarrhini</v>
      </c>
      <c r="Z297" t="str">
        <f t="shared" si="121"/>
        <v xml:space="preserve"> Hominidae</v>
      </c>
      <c r="AA297" t="str">
        <f t="shared" si="122"/>
        <v xml:space="preserve"> Pongo.</v>
      </c>
      <c r="AB297">
        <f t="shared" si="123"/>
        <v>0</v>
      </c>
      <c r="AC297">
        <f t="shared" si="124"/>
        <v>0</v>
      </c>
      <c r="AD297">
        <f t="shared" si="125"/>
        <v>0</v>
      </c>
      <c r="AE297">
        <f t="shared" si="126"/>
        <v>0</v>
      </c>
      <c r="AF297">
        <f t="shared" si="127"/>
        <v>0</v>
      </c>
    </row>
    <row r="298" spans="1:32" x14ac:dyDescent="0.25">
      <c r="A298" t="s">
        <v>504</v>
      </c>
      <c r="B298" t="s">
        <v>505</v>
      </c>
      <c r="C298">
        <v>268</v>
      </c>
      <c r="D298" t="s">
        <v>26</v>
      </c>
      <c r="E298">
        <v>1</v>
      </c>
      <c r="F298">
        <v>103</v>
      </c>
      <c r="G298">
        <v>101</v>
      </c>
      <c r="H298" t="s">
        <v>27</v>
      </c>
      <c r="I298">
        <f t="shared" si="106"/>
        <v>1</v>
      </c>
      <c r="J298">
        <f t="shared" si="107"/>
        <v>1</v>
      </c>
      <c r="K298">
        <f t="shared" si="108"/>
        <v>118</v>
      </c>
      <c r="L298" t="str">
        <f t="shared" si="128"/>
        <v xml:space="preserve"> Pongo abelii (Sumatran orangutan) (Pongo pygmaeus abelii).</v>
      </c>
      <c r="M298" t="str">
        <f t="shared" si="129"/>
        <v xml:space="preserve"> NCBI_TaxID=9601 {ECO:0000313|Ensembl:ENSPPYP00000013573, ECO:0000313|Proteomes:UP000001595};</v>
      </c>
      <c r="N298" t="str">
        <f t="shared" si="109"/>
        <v>Eukaryota</v>
      </c>
      <c r="O298" t="str">
        <f t="shared" si="110"/>
        <v xml:space="preserve"> Metazoa</v>
      </c>
      <c r="P298" t="str">
        <f t="shared" si="111"/>
        <v xml:space="preserve"> Chordata</v>
      </c>
      <c r="Q298" t="str">
        <f t="shared" si="112"/>
        <v xml:space="preserve"> Craniata</v>
      </c>
      <c r="R298" t="str">
        <f t="shared" si="113"/>
        <v xml:space="preserve"> Vertebrata</v>
      </c>
      <c r="S298" t="str">
        <f t="shared" si="114"/>
        <v xml:space="preserve"> Euteleostomi</v>
      </c>
      <c r="T298" t="str">
        <f t="shared" si="115"/>
        <v>Mammalia</v>
      </c>
      <c r="U298" t="str">
        <f t="shared" si="116"/>
        <v xml:space="preserve"> Eutheria</v>
      </c>
      <c r="V298" t="str">
        <f t="shared" si="117"/>
        <v xml:space="preserve"> Euarchontoglires</v>
      </c>
      <c r="W298" t="str">
        <f t="shared" si="118"/>
        <v xml:space="preserve"> Primates</v>
      </c>
      <c r="X298" t="str">
        <f t="shared" si="119"/>
        <v xml:space="preserve"> Haplorrhini</v>
      </c>
      <c r="Y298" t="str">
        <f t="shared" si="120"/>
        <v>Catarrhini</v>
      </c>
      <c r="Z298" t="str">
        <f t="shared" si="121"/>
        <v xml:space="preserve"> Hominidae</v>
      </c>
      <c r="AA298" t="str">
        <f t="shared" si="122"/>
        <v xml:space="preserve"> Pongo.</v>
      </c>
      <c r="AB298">
        <f t="shared" si="123"/>
        <v>0</v>
      </c>
      <c r="AC298">
        <f t="shared" si="124"/>
        <v>0</v>
      </c>
      <c r="AD298">
        <f t="shared" si="125"/>
        <v>0</v>
      </c>
      <c r="AE298">
        <f t="shared" si="126"/>
        <v>0</v>
      </c>
      <c r="AF298">
        <f t="shared" si="127"/>
        <v>0</v>
      </c>
    </row>
    <row r="299" spans="1:32" x14ac:dyDescent="0.25">
      <c r="A299" t="s">
        <v>506</v>
      </c>
      <c r="B299" t="s">
        <v>507</v>
      </c>
      <c r="C299">
        <v>217</v>
      </c>
      <c r="D299" t="s">
        <v>12</v>
      </c>
      <c r="E299">
        <v>86</v>
      </c>
      <c r="F299">
        <v>202</v>
      </c>
      <c r="G299">
        <v>438</v>
      </c>
      <c r="H299" t="s">
        <v>13</v>
      </c>
      <c r="I299">
        <f t="shared" si="106"/>
        <v>1</v>
      </c>
      <c r="J299">
        <f t="shared" si="107"/>
        <v>0</v>
      </c>
      <c r="K299">
        <f t="shared" si="108"/>
        <v>117</v>
      </c>
      <c r="L299" t="str">
        <f t="shared" si="128"/>
        <v xml:space="preserve"> Pongo abelii (Sumatran orangutan) (Pongo pygmaeus abelii).</v>
      </c>
      <c r="M299" t="str">
        <f t="shared" si="129"/>
        <v xml:space="preserve"> NCBI_TaxID=9601 {ECO:0000313|Ensembl:ENSPPYP00000013574, ECO:0000313|Proteomes:UP000001595};</v>
      </c>
      <c r="N299" t="str">
        <f t="shared" si="109"/>
        <v>Eukaryota</v>
      </c>
      <c r="O299" t="str">
        <f t="shared" si="110"/>
        <v xml:space="preserve"> Metazoa</v>
      </c>
      <c r="P299" t="str">
        <f t="shared" si="111"/>
        <v xml:space="preserve"> Chordata</v>
      </c>
      <c r="Q299" t="str">
        <f t="shared" si="112"/>
        <v xml:space="preserve"> Craniata</v>
      </c>
      <c r="R299" t="str">
        <f t="shared" si="113"/>
        <v xml:space="preserve"> Vertebrata</v>
      </c>
      <c r="S299" t="str">
        <f t="shared" si="114"/>
        <v xml:space="preserve"> Euteleostomi</v>
      </c>
      <c r="T299" t="str">
        <f t="shared" si="115"/>
        <v>Mammalia</v>
      </c>
      <c r="U299" t="str">
        <f t="shared" si="116"/>
        <v xml:space="preserve"> Eutheria</v>
      </c>
      <c r="V299" t="str">
        <f t="shared" si="117"/>
        <v xml:space="preserve"> Euarchontoglires</v>
      </c>
      <c r="W299" t="str">
        <f t="shared" si="118"/>
        <v xml:space="preserve"> Primates</v>
      </c>
      <c r="X299" t="str">
        <f t="shared" si="119"/>
        <v xml:space="preserve"> Haplorrhini</v>
      </c>
      <c r="Y299" t="str">
        <f t="shared" si="120"/>
        <v>Catarrhini</v>
      </c>
      <c r="Z299" t="str">
        <f t="shared" si="121"/>
        <v xml:space="preserve"> Hominidae</v>
      </c>
      <c r="AA299" t="str">
        <f t="shared" si="122"/>
        <v xml:space="preserve"> Pongo.</v>
      </c>
      <c r="AB299">
        <f t="shared" si="123"/>
        <v>0</v>
      </c>
      <c r="AC299">
        <f t="shared" si="124"/>
        <v>0</v>
      </c>
      <c r="AD299">
        <f t="shared" si="125"/>
        <v>0</v>
      </c>
      <c r="AE299">
        <f t="shared" si="126"/>
        <v>0</v>
      </c>
      <c r="AF299">
        <f t="shared" si="127"/>
        <v>0</v>
      </c>
    </row>
    <row r="300" spans="1:32" x14ac:dyDescent="0.25">
      <c r="A300" t="s">
        <v>508</v>
      </c>
      <c r="B300" t="s">
        <v>509</v>
      </c>
      <c r="C300">
        <v>151</v>
      </c>
      <c r="D300" t="s">
        <v>12</v>
      </c>
      <c r="E300">
        <v>55</v>
      </c>
      <c r="F300">
        <v>151</v>
      </c>
      <c r="G300">
        <v>438</v>
      </c>
      <c r="H300" t="s">
        <v>13</v>
      </c>
      <c r="I300">
        <f t="shared" si="106"/>
        <v>1</v>
      </c>
      <c r="J300">
        <f t="shared" si="107"/>
        <v>0</v>
      </c>
      <c r="K300">
        <f t="shared" si="108"/>
        <v>97</v>
      </c>
      <c r="L300" t="str">
        <f t="shared" si="128"/>
        <v xml:space="preserve"> Pongo abelii (Sumatran orangutan) (Pongo pygmaeus abelii).</v>
      </c>
      <c r="M300" t="str">
        <f t="shared" si="129"/>
        <v xml:space="preserve"> NCBI_TaxID=9601 {ECO:0000313|Ensembl:ENSPPYP00000013575, ECO:0000313|Proteomes:UP000001595};</v>
      </c>
      <c r="N300" t="str">
        <f t="shared" si="109"/>
        <v>Eukaryota</v>
      </c>
      <c r="O300" t="str">
        <f t="shared" si="110"/>
        <v xml:space="preserve"> Metazoa</v>
      </c>
      <c r="P300" t="str">
        <f t="shared" si="111"/>
        <v xml:space="preserve"> Chordata</v>
      </c>
      <c r="Q300" t="str">
        <f t="shared" si="112"/>
        <v xml:space="preserve"> Craniata</v>
      </c>
      <c r="R300" t="str">
        <f t="shared" si="113"/>
        <v xml:space="preserve"> Vertebrata</v>
      </c>
      <c r="S300" t="str">
        <f t="shared" si="114"/>
        <v xml:space="preserve"> Euteleostomi</v>
      </c>
      <c r="T300" t="str">
        <f t="shared" si="115"/>
        <v>Mammalia</v>
      </c>
      <c r="U300" t="str">
        <f t="shared" si="116"/>
        <v xml:space="preserve"> Eutheria</v>
      </c>
      <c r="V300" t="str">
        <f t="shared" si="117"/>
        <v xml:space="preserve"> Euarchontoglires</v>
      </c>
      <c r="W300" t="str">
        <f t="shared" si="118"/>
        <v xml:space="preserve"> Primates</v>
      </c>
      <c r="X300" t="str">
        <f t="shared" si="119"/>
        <v xml:space="preserve"> Haplorrhini</v>
      </c>
      <c r="Y300" t="str">
        <f t="shared" si="120"/>
        <v>Catarrhini</v>
      </c>
      <c r="Z300" t="str">
        <f t="shared" si="121"/>
        <v xml:space="preserve"> Hominidae</v>
      </c>
      <c r="AA300" t="str">
        <f t="shared" si="122"/>
        <v xml:space="preserve"> Pongo.</v>
      </c>
      <c r="AB300">
        <f t="shared" si="123"/>
        <v>0</v>
      </c>
      <c r="AC300">
        <f t="shared" si="124"/>
        <v>0</v>
      </c>
      <c r="AD300">
        <f t="shared" si="125"/>
        <v>0</v>
      </c>
      <c r="AE300">
        <f t="shared" si="126"/>
        <v>0</v>
      </c>
      <c r="AF300">
        <f t="shared" si="127"/>
        <v>0</v>
      </c>
    </row>
    <row r="301" spans="1:32" x14ac:dyDescent="0.25">
      <c r="A301" t="s">
        <v>510</v>
      </c>
      <c r="B301" t="s">
        <v>511</v>
      </c>
      <c r="C301">
        <v>155</v>
      </c>
      <c r="D301" t="s">
        <v>12</v>
      </c>
      <c r="E301">
        <v>36</v>
      </c>
      <c r="F301">
        <v>151</v>
      </c>
      <c r="G301">
        <v>438</v>
      </c>
      <c r="H301" t="s">
        <v>13</v>
      </c>
      <c r="I301">
        <f t="shared" si="106"/>
        <v>1</v>
      </c>
      <c r="J301">
        <f t="shared" si="107"/>
        <v>0</v>
      </c>
      <c r="K301">
        <f t="shared" si="108"/>
        <v>116</v>
      </c>
      <c r="L301" t="str">
        <f t="shared" si="128"/>
        <v xml:space="preserve"> Pongo abelii (Sumatran orangutan) (Pongo pygmaeus abelii).</v>
      </c>
      <c r="M301" t="str">
        <f t="shared" si="129"/>
        <v xml:space="preserve"> NCBI_TaxID=9601 {ECO:0000313|Ensembl:ENSPPYP00000013576, ECO:0000313|Proteomes:UP000001595};</v>
      </c>
      <c r="N301" t="str">
        <f t="shared" si="109"/>
        <v>Eukaryota</v>
      </c>
      <c r="O301" t="str">
        <f t="shared" si="110"/>
        <v xml:space="preserve"> Metazoa</v>
      </c>
      <c r="P301" t="str">
        <f t="shared" si="111"/>
        <v xml:space="preserve"> Chordata</v>
      </c>
      <c r="Q301" t="str">
        <f t="shared" si="112"/>
        <v xml:space="preserve"> Craniata</v>
      </c>
      <c r="R301" t="str">
        <f t="shared" si="113"/>
        <v xml:space="preserve"> Vertebrata</v>
      </c>
      <c r="S301" t="str">
        <f t="shared" si="114"/>
        <v xml:space="preserve"> Euteleostomi</v>
      </c>
      <c r="T301" t="str">
        <f t="shared" si="115"/>
        <v>Mammalia</v>
      </c>
      <c r="U301" t="str">
        <f t="shared" si="116"/>
        <v xml:space="preserve"> Eutheria</v>
      </c>
      <c r="V301" t="str">
        <f t="shared" si="117"/>
        <v xml:space="preserve"> Euarchontoglires</v>
      </c>
      <c r="W301" t="str">
        <f t="shared" si="118"/>
        <v xml:space="preserve"> Primates</v>
      </c>
      <c r="X301" t="str">
        <f t="shared" si="119"/>
        <v xml:space="preserve"> Haplorrhini</v>
      </c>
      <c r="Y301" t="str">
        <f t="shared" si="120"/>
        <v>Catarrhini</v>
      </c>
      <c r="Z301" t="str">
        <f t="shared" si="121"/>
        <v xml:space="preserve"> Hominidae</v>
      </c>
      <c r="AA301" t="str">
        <f t="shared" si="122"/>
        <v xml:space="preserve"> Pongo.</v>
      </c>
      <c r="AB301">
        <f t="shared" si="123"/>
        <v>0</v>
      </c>
      <c r="AC301">
        <f t="shared" si="124"/>
        <v>0</v>
      </c>
      <c r="AD301">
        <f t="shared" si="125"/>
        <v>0</v>
      </c>
      <c r="AE301">
        <f t="shared" si="126"/>
        <v>0</v>
      </c>
      <c r="AF301">
        <f t="shared" si="127"/>
        <v>0</v>
      </c>
    </row>
    <row r="302" spans="1:32" x14ac:dyDescent="0.25">
      <c r="A302" t="s">
        <v>512</v>
      </c>
      <c r="B302" t="s">
        <v>513</v>
      </c>
      <c r="C302">
        <v>157</v>
      </c>
      <c r="D302" t="s">
        <v>12</v>
      </c>
      <c r="E302">
        <v>42</v>
      </c>
      <c r="F302">
        <v>153</v>
      </c>
      <c r="G302">
        <v>438</v>
      </c>
      <c r="H302" t="s">
        <v>13</v>
      </c>
      <c r="I302">
        <f t="shared" si="106"/>
        <v>1</v>
      </c>
      <c r="J302">
        <f t="shared" si="107"/>
        <v>0</v>
      </c>
      <c r="K302">
        <f t="shared" si="108"/>
        <v>112</v>
      </c>
      <c r="L302" t="str">
        <f t="shared" si="128"/>
        <v xml:space="preserve"> Pongo abelii (Sumatran orangutan) (Pongo pygmaeus abelii).</v>
      </c>
      <c r="M302" t="str">
        <f t="shared" si="129"/>
        <v xml:space="preserve"> NCBI_TaxID=9601 {ECO:0000313|Ensembl:ENSPPYP00000013577, ECO:0000313|Proteomes:UP000001595};</v>
      </c>
      <c r="N302" t="str">
        <f t="shared" si="109"/>
        <v>Eukaryota</v>
      </c>
      <c r="O302" t="str">
        <f t="shared" si="110"/>
        <v xml:space="preserve"> Metazoa</v>
      </c>
      <c r="P302" t="str">
        <f t="shared" si="111"/>
        <v xml:space="preserve"> Chordata</v>
      </c>
      <c r="Q302" t="str">
        <f t="shared" si="112"/>
        <v xml:space="preserve"> Craniata</v>
      </c>
      <c r="R302" t="str">
        <f t="shared" si="113"/>
        <v xml:space="preserve"> Vertebrata</v>
      </c>
      <c r="S302" t="str">
        <f t="shared" si="114"/>
        <v xml:space="preserve"> Euteleostomi</v>
      </c>
      <c r="T302" t="str">
        <f t="shared" si="115"/>
        <v>Mammalia</v>
      </c>
      <c r="U302" t="str">
        <f t="shared" si="116"/>
        <v xml:space="preserve"> Eutheria</v>
      </c>
      <c r="V302" t="str">
        <f t="shared" si="117"/>
        <v xml:space="preserve"> Euarchontoglires</v>
      </c>
      <c r="W302" t="str">
        <f t="shared" si="118"/>
        <v xml:space="preserve"> Primates</v>
      </c>
      <c r="X302" t="str">
        <f t="shared" si="119"/>
        <v xml:space="preserve"> Haplorrhini</v>
      </c>
      <c r="Y302" t="str">
        <f t="shared" si="120"/>
        <v>Catarrhini</v>
      </c>
      <c r="Z302" t="str">
        <f t="shared" si="121"/>
        <v xml:space="preserve"> Hominidae</v>
      </c>
      <c r="AA302" t="str">
        <f t="shared" si="122"/>
        <v xml:space="preserve"> Pongo.</v>
      </c>
      <c r="AB302">
        <f t="shared" si="123"/>
        <v>0</v>
      </c>
      <c r="AC302">
        <f t="shared" si="124"/>
        <v>0</v>
      </c>
      <c r="AD302">
        <f t="shared" si="125"/>
        <v>0</v>
      </c>
      <c r="AE302">
        <f t="shared" si="126"/>
        <v>0</v>
      </c>
      <c r="AF302">
        <f t="shared" si="127"/>
        <v>0</v>
      </c>
    </row>
    <row r="303" spans="1:32" x14ac:dyDescent="0.25">
      <c r="A303" t="s">
        <v>514</v>
      </c>
      <c r="B303" t="s">
        <v>515</v>
      </c>
      <c r="C303">
        <v>155</v>
      </c>
      <c r="D303" t="s">
        <v>12</v>
      </c>
      <c r="E303">
        <v>39</v>
      </c>
      <c r="F303">
        <v>151</v>
      </c>
      <c r="G303">
        <v>438</v>
      </c>
      <c r="H303" t="s">
        <v>13</v>
      </c>
      <c r="I303">
        <f t="shared" si="106"/>
        <v>1</v>
      </c>
      <c r="J303">
        <f t="shared" si="107"/>
        <v>0</v>
      </c>
      <c r="K303">
        <f t="shared" si="108"/>
        <v>113</v>
      </c>
      <c r="L303" t="str">
        <f t="shared" si="128"/>
        <v xml:space="preserve"> Pongo abelii (Sumatran orangutan) (Pongo pygmaeus abelii).</v>
      </c>
      <c r="M303" t="str">
        <f t="shared" si="129"/>
        <v xml:space="preserve"> NCBI_TaxID=9601 {ECO:0000313|Ensembl:ENSPPYP00000013578, ECO:0000313|Proteomes:UP000001595};</v>
      </c>
      <c r="N303" t="str">
        <f t="shared" si="109"/>
        <v>Eukaryota</v>
      </c>
      <c r="O303" t="str">
        <f t="shared" si="110"/>
        <v xml:space="preserve"> Metazoa</v>
      </c>
      <c r="P303" t="str">
        <f t="shared" si="111"/>
        <v xml:space="preserve"> Chordata</v>
      </c>
      <c r="Q303" t="str">
        <f t="shared" si="112"/>
        <v xml:space="preserve"> Craniata</v>
      </c>
      <c r="R303" t="str">
        <f t="shared" si="113"/>
        <v xml:space="preserve"> Vertebrata</v>
      </c>
      <c r="S303" t="str">
        <f t="shared" si="114"/>
        <v xml:space="preserve"> Euteleostomi</v>
      </c>
      <c r="T303" t="str">
        <f t="shared" si="115"/>
        <v>Mammalia</v>
      </c>
      <c r="U303" t="str">
        <f t="shared" si="116"/>
        <v xml:space="preserve"> Eutheria</v>
      </c>
      <c r="V303" t="str">
        <f t="shared" si="117"/>
        <v xml:space="preserve"> Euarchontoglires</v>
      </c>
      <c r="W303" t="str">
        <f t="shared" si="118"/>
        <v xml:space="preserve"> Primates</v>
      </c>
      <c r="X303" t="str">
        <f t="shared" si="119"/>
        <v xml:space="preserve"> Haplorrhini</v>
      </c>
      <c r="Y303" t="str">
        <f t="shared" si="120"/>
        <v>Catarrhini</v>
      </c>
      <c r="Z303" t="str">
        <f t="shared" si="121"/>
        <v xml:space="preserve"> Hominidae</v>
      </c>
      <c r="AA303" t="str">
        <f t="shared" si="122"/>
        <v xml:space="preserve"> Pongo.</v>
      </c>
      <c r="AB303">
        <f t="shared" si="123"/>
        <v>0</v>
      </c>
      <c r="AC303">
        <f t="shared" si="124"/>
        <v>0</v>
      </c>
      <c r="AD303">
        <f t="shared" si="125"/>
        <v>0</v>
      </c>
      <c r="AE303">
        <f t="shared" si="126"/>
        <v>0</v>
      </c>
      <c r="AF303">
        <f t="shared" si="127"/>
        <v>0</v>
      </c>
    </row>
    <row r="304" spans="1:32" x14ac:dyDescent="0.25">
      <c r="A304" t="s">
        <v>516</v>
      </c>
      <c r="B304" t="s">
        <v>517</v>
      </c>
      <c r="C304">
        <v>152</v>
      </c>
      <c r="D304" t="s">
        <v>12</v>
      </c>
      <c r="E304">
        <v>32</v>
      </c>
      <c r="F304">
        <v>148</v>
      </c>
      <c r="G304">
        <v>438</v>
      </c>
      <c r="H304" t="s">
        <v>13</v>
      </c>
      <c r="I304">
        <f t="shared" si="106"/>
        <v>1</v>
      </c>
      <c r="J304">
        <f t="shared" si="107"/>
        <v>0</v>
      </c>
      <c r="K304">
        <f t="shared" si="108"/>
        <v>117</v>
      </c>
      <c r="L304" t="str">
        <f t="shared" si="128"/>
        <v xml:space="preserve"> Pongo abelii (Sumatran orangutan) (Pongo pygmaeus abelii).</v>
      </c>
      <c r="M304" t="str">
        <f t="shared" si="129"/>
        <v xml:space="preserve"> NCBI_TaxID=9601 {ECO:0000313|Ensembl:ENSPPYP00000013579, ECO:0000313|Proteomes:UP000001595};</v>
      </c>
      <c r="N304" t="str">
        <f t="shared" si="109"/>
        <v>Eukaryota</v>
      </c>
      <c r="O304" t="str">
        <f t="shared" si="110"/>
        <v xml:space="preserve"> Metazoa</v>
      </c>
      <c r="P304" t="str">
        <f t="shared" si="111"/>
        <v xml:space="preserve"> Chordata</v>
      </c>
      <c r="Q304" t="str">
        <f t="shared" si="112"/>
        <v xml:space="preserve"> Craniata</v>
      </c>
      <c r="R304" t="str">
        <f t="shared" si="113"/>
        <v xml:space="preserve"> Vertebrata</v>
      </c>
      <c r="S304" t="str">
        <f t="shared" si="114"/>
        <v xml:space="preserve"> Euteleostomi</v>
      </c>
      <c r="T304" t="str">
        <f t="shared" si="115"/>
        <v>Mammalia</v>
      </c>
      <c r="U304" t="str">
        <f t="shared" si="116"/>
        <v xml:space="preserve"> Eutheria</v>
      </c>
      <c r="V304" t="str">
        <f t="shared" si="117"/>
        <v xml:space="preserve"> Euarchontoglires</v>
      </c>
      <c r="W304" t="str">
        <f t="shared" si="118"/>
        <v xml:space="preserve"> Primates</v>
      </c>
      <c r="X304" t="str">
        <f t="shared" si="119"/>
        <v xml:space="preserve"> Haplorrhini</v>
      </c>
      <c r="Y304" t="str">
        <f t="shared" si="120"/>
        <v>Catarrhini</v>
      </c>
      <c r="Z304" t="str">
        <f t="shared" si="121"/>
        <v xml:space="preserve"> Hominidae</v>
      </c>
      <c r="AA304" t="str">
        <f t="shared" si="122"/>
        <v xml:space="preserve"> Pongo.</v>
      </c>
      <c r="AB304">
        <f t="shared" si="123"/>
        <v>0</v>
      </c>
      <c r="AC304">
        <f t="shared" si="124"/>
        <v>0</v>
      </c>
      <c r="AD304">
        <f t="shared" si="125"/>
        <v>0</v>
      </c>
      <c r="AE304">
        <f t="shared" si="126"/>
        <v>0</v>
      </c>
      <c r="AF304">
        <f t="shared" si="127"/>
        <v>0</v>
      </c>
    </row>
    <row r="305" spans="1:32" x14ac:dyDescent="0.25">
      <c r="A305" t="s">
        <v>518</v>
      </c>
      <c r="B305" t="s">
        <v>519</v>
      </c>
      <c r="C305">
        <v>159</v>
      </c>
      <c r="D305" t="s">
        <v>12</v>
      </c>
      <c r="E305">
        <v>42</v>
      </c>
      <c r="F305">
        <v>155</v>
      </c>
      <c r="G305">
        <v>438</v>
      </c>
      <c r="H305" t="s">
        <v>13</v>
      </c>
      <c r="I305">
        <f t="shared" si="106"/>
        <v>1</v>
      </c>
      <c r="J305">
        <f t="shared" si="107"/>
        <v>0</v>
      </c>
      <c r="K305">
        <f t="shared" si="108"/>
        <v>114</v>
      </c>
      <c r="L305" t="str">
        <f t="shared" si="128"/>
        <v xml:space="preserve"> Pongo abelii (Sumatran orangutan) (Pongo pygmaeus abelii).</v>
      </c>
      <c r="M305" t="str">
        <f t="shared" si="129"/>
        <v xml:space="preserve"> NCBI_TaxID=9601 {ECO:0000313|Ensembl:ENSPPYP00000013580, ECO:0000313|Proteomes:UP000001595};</v>
      </c>
      <c r="N305" t="str">
        <f t="shared" si="109"/>
        <v>Eukaryota</v>
      </c>
      <c r="O305" t="str">
        <f t="shared" si="110"/>
        <v xml:space="preserve"> Metazoa</v>
      </c>
      <c r="P305" t="str">
        <f t="shared" si="111"/>
        <v xml:space="preserve"> Chordata</v>
      </c>
      <c r="Q305" t="str">
        <f t="shared" si="112"/>
        <v xml:space="preserve"> Craniata</v>
      </c>
      <c r="R305" t="str">
        <f t="shared" si="113"/>
        <v xml:space="preserve"> Vertebrata</v>
      </c>
      <c r="S305" t="str">
        <f t="shared" si="114"/>
        <v xml:space="preserve"> Euteleostomi</v>
      </c>
      <c r="T305" t="str">
        <f t="shared" si="115"/>
        <v>Mammalia</v>
      </c>
      <c r="U305" t="str">
        <f t="shared" si="116"/>
        <v xml:space="preserve"> Eutheria</v>
      </c>
      <c r="V305" t="str">
        <f t="shared" si="117"/>
        <v xml:space="preserve"> Euarchontoglires</v>
      </c>
      <c r="W305" t="str">
        <f t="shared" si="118"/>
        <v xml:space="preserve"> Primates</v>
      </c>
      <c r="X305" t="str">
        <f t="shared" si="119"/>
        <v xml:space="preserve"> Haplorrhini</v>
      </c>
      <c r="Y305" t="str">
        <f t="shared" si="120"/>
        <v>Catarrhini</v>
      </c>
      <c r="Z305" t="str">
        <f t="shared" si="121"/>
        <v xml:space="preserve"> Hominidae</v>
      </c>
      <c r="AA305" t="str">
        <f t="shared" si="122"/>
        <v xml:space="preserve"> Pongo.</v>
      </c>
      <c r="AB305">
        <f t="shared" si="123"/>
        <v>0</v>
      </c>
      <c r="AC305">
        <f t="shared" si="124"/>
        <v>0</v>
      </c>
      <c r="AD305">
        <f t="shared" si="125"/>
        <v>0</v>
      </c>
      <c r="AE305">
        <f t="shared" si="126"/>
        <v>0</v>
      </c>
      <c r="AF305">
        <f t="shared" si="127"/>
        <v>0</v>
      </c>
    </row>
    <row r="306" spans="1:32" x14ac:dyDescent="0.25">
      <c r="A306" t="s">
        <v>520</v>
      </c>
      <c r="B306" t="s">
        <v>521</v>
      </c>
      <c r="C306">
        <v>193</v>
      </c>
      <c r="D306" t="s">
        <v>12</v>
      </c>
      <c r="E306">
        <v>72</v>
      </c>
      <c r="F306">
        <v>185</v>
      </c>
      <c r="G306">
        <v>438</v>
      </c>
      <c r="H306" t="s">
        <v>13</v>
      </c>
      <c r="I306">
        <f t="shared" si="106"/>
        <v>1</v>
      </c>
      <c r="J306">
        <f t="shared" si="107"/>
        <v>0</v>
      </c>
      <c r="K306">
        <f t="shared" si="108"/>
        <v>114</v>
      </c>
      <c r="L306" t="str">
        <f t="shared" si="128"/>
        <v xml:space="preserve"> Pan troglodytes (Chimpanzee).</v>
      </c>
      <c r="M306" t="str">
        <f t="shared" si="129"/>
        <v xml:space="preserve"> NCBI_TaxID=9598 {ECO:0000313|Ensembl:ENSPTRP00000007359, ECO:0000313|Proteomes:UP000002277};</v>
      </c>
      <c r="N306" t="str">
        <f t="shared" si="109"/>
        <v>Eukaryota</v>
      </c>
      <c r="O306" t="str">
        <f t="shared" si="110"/>
        <v xml:space="preserve"> Metazoa</v>
      </c>
      <c r="P306" t="str">
        <f t="shared" si="111"/>
        <v xml:space="preserve"> Chordata</v>
      </c>
      <c r="Q306" t="str">
        <f t="shared" si="112"/>
        <v xml:space="preserve"> Craniata</v>
      </c>
      <c r="R306" t="str">
        <f t="shared" si="113"/>
        <v xml:space="preserve"> Vertebrata</v>
      </c>
      <c r="S306" t="str">
        <f t="shared" si="114"/>
        <v xml:space="preserve"> Euteleostomi</v>
      </c>
      <c r="T306" t="str">
        <f t="shared" si="115"/>
        <v>Mammalia</v>
      </c>
      <c r="U306" t="str">
        <f t="shared" si="116"/>
        <v xml:space="preserve"> Eutheria</v>
      </c>
      <c r="V306" t="str">
        <f t="shared" si="117"/>
        <v xml:space="preserve"> Euarchontoglires</v>
      </c>
      <c r="W306" t="str">
        <f t="shared" si="118"/>
        <v xml:space="preserve"> Primates</v>
      </c>
      <c r="X306" t="str">
        <f t="shared" si="119"/>
        <v xml:space="preserve"> Haplorrhini</v>
      </c>
      <c r="Y306" t="str">
        <f t="shared" si="120"/>
        <v>Catarrhini</v>
      </c>
      <c r="Z306" t="str">
        <f t="shared" si="121"/>
        <v xml:space="preserve"> Hominidae</v>
      </c>
      <c r="AA306" t="str">
        <f t="shared" si="122"/>
        <v xml:space="preserve"> Pan.</v>
      </c>
      <c r="AB306">
        <f t="shared" si="123"/>
        <v>0</v>
      </c>
      <c r="AC306">
        <f t="shared" si="124"/>
        <v>0</v>
      </c>
      <c r="AD306">
        <f t="shared" si="125"/>
        <v>0</v>
      </c>
      <c r="AE306">
        <f t="shared" si="126"/>
        <v>0</v>
      </c>
      <c r="AF306">
        <f t="shared" si="127"/>
        <v>0</v>
      </c>
    </row>
    <row r="307" spans="1:32" x14ac:dyDescent="0.25">
      <c r="A307" t="s">
        <v>522</v>
      </c>
      <c r="B307" t="s">
        <v>523</v>
      </c>
      <c r="C307">
        <v>271</v>
      </c>
      <c r="D307" t="s">
        <v>12</v>
      </c>
      <c r="E307">
        <v>155</v>
      </c>
      <c r="F307">
        <v>266</v>
      </c>
      <c r="G307">
        <v>438</v>
      </c>
      <c r="H307" t="s">
        <v>13</v>
      </c>
      <c r="I307">
        <f t="shared" si="106"/>
        <v>1</v>
      </c>
      <c r="J307">
        <f t="shared" si="107"/>
        <v>1</v>
      </c>
      <c r="K307">
        <f t="shared" si="108"/>
        <v>112</v>
      </c>
      <c r="L307" t="str">
        <f t="shared" si="128"/>
        <v xml:space="preserve"> Pan troglodytes (Chimpanzee).</v>
      </c>
      <c r="M307" t="str">
        <f t="shared" si="129"/>
        <v xml:space="preserve"> NCBI_TaxID=9598 {ECO:0000313|Ensembl:ENSPTRP00000021189, ECO:0000313|Proteomes:UP000002277};</v>
      </c>
      <c r="N307" t="str">
        <f t="shared" si="109"/>
        <v>Eukaryota</v>
      </c>
      <c r="O307" t="str">
        <f t="shared" si="110"/>
        <v xml:space="preserve"> Metazoa</v>
      </c>
      <c r="P307" t="str">
        <f t="shared" si="111"/>
        <v xml:space="preserve"> Chordata</v>
      </c>
      <c r="Q307" t="str">
        <f t="shared" si="112"/>
        <v xml:space="preserve"> Craniata</v>
      </c>
      <c r="R307" t="str">
        <f t="shared" si="113"/>
        <v xml:space="preserve"> Vertebrata</v>
      </c>
      <c r="S307" t="str">
        <f t="shared" si="114"/>
        <v xml:space="preserve"> Euteleostomi</v>
      </c>
      <c r="T307" t="str">
        <f t="shared" si="115"/>
        <v>Mammalia</v>
      </c>
      <c r="U307" t="str">
        <f t="shared" si="116"/>
        <v xml:space="preserve"> Eutheria</v>
      </c>
      <c r="V307" t="str">
        <f t="shared" si="117"/>
        <v xml:space="preserve"> Euarchontoglires</v>
      </c>
      <c r="W307" t="str">
        <f t="shared" si="118"/>
        <v xml:space="preserve"> Primates</v>
      </c>
      <c r="X307" t="str">
        <f t="shared" si="119"/>
        <v xml:space="preserve"> Haplorrhini</v>
      </c>
      <c r="Y307" t="str">
        <f t="shared" si="120"/>
        <v>Catarrhini</v>
      </c>
      <c r="Z307" t="str">
        <f t="shared" si="121"/>
        <v xml:space="preserve"> Hominidae</v>
      </c>
      <c r="AA307" t="str">
        <f t="shared" si="122"/>
        <v xml:space="preserve"> Pan.</v>
      </c>
      <c r="AB307">
        <f t="shared" si="123"/>
        <v>0</v>
      </c>
      <c r="AC307">
        <f t="shared" si="124"/>
        <v>0</v>
      </c>
      <c r="AD307">
        <f t="shared" si="125"/>
        <v>0</v>
      </c>
      <c r="AE307">
        <f t="shared" si="126"/>
        <v>0</v>
      </c>
      <c r="AF307">
        <f t="shared" si="127"/>
        <v>0</v>
      </c>
    </row>
    <row r="308" spans="1:32" x14ac:dyDescent="0.25">
      <c r="A308" t="s">
        <v>522</v>
      </c>
      <c r="B308" t="s">
        <v>523</v>
      </c>
      <c r="C308">
        <v>271</v>
      </c>
      <c r="D308" t="s">
        <v>26</v>
      </c>
      <c r="E308">
        <v>1</v>
      </c>
      <c r="F308">
        <v>109</v>
      </c>
      <c r="G308">
        <v>101</v>
      </c>
      <c r="H308" t="s">
        <v>27</v>
      </c>
      <c r="I308">
        <f t="shared" si="106"/>
        <v>1</v>
      </c>
      <c r="J308">
        <f t="shared" si="107"/>
        <v>1</v>
      </c>
      <c r="K308">
        <f t="shared" si="108"/>
        <v>112</v>
      </c>
      <c r="L308" t="str">
        <f t="shared" ref="L308:L338" si="130">VLOOKUP(A308,пр,3,FALSE)</f>
        <v xml:space="preserve"> Pan troglodytes (Chimpanzee).</v>
      </c>
      <c r="M308" t="str">
        <f t="shared" ref="M308:M338" si="131">VLOOKUP(A308,пр,4,FALSE)</f>
        <v xml:space="preserve"> NCBI_TaxID=9598 {ECO:0000313|Ensembl:ENSPTRP00000021189, ECO:0000313|Proteomes:UP000002277};</v>
      </c>
      <c r="N308" t="str">
        <f t="shared" si="109"/>
        <v>Eukaryota</v>
      </c>
      <c r="O308" t="str">
        <f t="shared" si="110"/>
        <v xml:space="preserve"> Metazoa</v>
      </c>
      <c r="P308" t="str">
        <f t="shared" si="111"/>
        <v xml:space="preserve"> Chordata</v>
      </c>
      <c r="Q308" t="str">
        <f t="shared" si="112"/>
        <v xml:space="preserve"> Craniata</v>
      </c>
      <c r="R308" t="str">
        <f t="shared" si="113"/>
        <v xml:space="preserve"> Vertebrata</v>
      </c>
      <c r="S308" t="str">
        <f t="shared" si="114"/>
        <v xml:space="preserve"> Euteleostomi</v>
      </c>
      <c r="T308" t="str">
        <f t="shared" si="115"/>
        <v>Mammalia</v>
      </c>
      <c r="U308" t="str">
        <f t="shared" si="116"/>
        <v xml:space="preserve"> Eutheria</v>
      </c>
      <c r="V308" t="str">
        <f t="shared" si="117"/>
        <v xml:space="preserve"> Euarchontoglires</v>
      </c>
      <c r="W308" t="str">
        <f t="shared" si="118"/>
        <v xml:space="preserve"> Primates</v>
      </c>
      <c r="X308" t="str">
        <f t="shared" si="119"/>
        <v xml:space="preserve"> Haplorrhini</v>
      </c>
      <c r="Y308" t="str">
        <f t="shared" si="120"/>
        <v>Catarrhini</v>
      </c>
      <c r="Z308" t="str">
        <f t="shared" si="121"/>
        <v xml:space="preserve"> Hominidae</v>
      </c>
      <c r="AA308" t="str">
        <f t="shared" si="122"/>
        <v xml:space="preserve"> Pan.</v>
      </c>
      <c r="AB308">
        <f t="shared" si="123"/>
        <v>0</v>
      </c>
      <c r="AC308">
        <f t="shared" si="124"/>
        <v>0</v>
      </c>
      <c r="AD308">
        <f t="shared" si="125"/>
        <v>0</v>
      </c>
      <c r="AE308">
        <f t="shared" si="126"/>
        <v>0</v>
      </c>
      <c r="AF308">
        <f t="shared" si="127"/>
        <v>0</v>
      </c>
    </row>
    <row r="309" spans="1:32" x14ac:dyDescent="0.25">
      <c r="A309" t="s">
        <v>524</v>
      </c>
      <c r="B309" t="s">
        <v>525</v>
      </c>
      <c r="C309">
        <v>269</v>
      </c>
      <c r="D309" t="s">
        <v>12</v>
      </c>
      <c r="E309">
        <v>147</v>
      </c>
      <c r="F309">
        <v>264</v>
      </c>
      <c r="G309">
        <v>438</v>
      </c>
      <c r="H309" t="s">
        <v>13</v>
      </c>
      <c r="I309">
        <f t="shared" si="106"/>
        <v>1</v>
      </c>
      <c r="J309">
        <f t="shared" si="107"/>
        <v>1</v>
      </c>
      <c r="K309">
        <f t="shared" si="108"/>
        <v>118</v>
      </c>
      <c r="L309" t="str">
        <f t="shared" si="130"/>
        <v xml:space="preserve"> Pan troglodytes (Chimpanzee).</v>
      </c>
      <c r="M309" t="str">
        <f t="shared" si="131"/>
        <v xml:space="preserve"> NCBI_TaxID=9598 {ECO:0000313|Ensembl:ENSPTRP00000021191, ECO:0000313|Proteomes:UP000002277};</v>
      </c>
      <c r="N309" t="str">
        <f t="shared" si="109"/>
        <v>Eukaryota</v>
      </c>
      <c r="O309" t="str">
        <f t="shared" si="110"/>
        <v xml:space="preserve"> Metazoa</v>
      </c>
      <c r="P309" t="str">
        <f t="shared" si="111"/>
        <v xml:space="preserve"> Chordata</v>
      </c>
      <c r="Q309" t="str">
        <f t="shared" si="112"/>
        <v xml:space="preserve"> Craniata</v>
      </c>
      <c r="R309" t="str">
        <f t="shared" si="113"/>
        <v xml:space="preserve"> Vertebrata</v>
      </c>
      <c r="S309" t="str">
        <f t="shared" si="114"/>
        <v xml:space="preserve"> Euteleostomi</v>
      </c>
      <c r="T309" t="str">
        <f t="shared" si="115"/>
        <v>Mammalia</v>
      </c>
      <c r="U309" t="str">
        <f t="shared" si="116"/>
        <v xml:space="preserve"> Eutheria</v>
      </c>
      <c r="V309" t="str">
        <f t="shared" si="117"/>
        <v xml:space="preserve"> Euarchontoglires</v>
      </c>
      <c r="W309" t="str">
        <f t="shared" si="118"/>
        <v xml:space="preserve"> Primates</v>
      </c>
      <c r="X309" t="str">
        <f t="shared" si="119"/>
        <v xml:space="preserve"> Haplorrhini</v>
      </c>
      <c r="Y309" t="str">
        <f t="shared" si="120"/>
        <v>Catarrhini</v>
      </c>
      <c r="Z309" t="str">
        <f t="shared" si="121"/>
        <v xml:space="preserve"> Hominidae</v>
      </c>
      <c r="AA309" t="str">
        <f t="shared" si="122"/>
        <v xml:space="preserve"> Pan.</v>
      </c>
      <c r="AB309">
        <f t="shared" si="123"/>
        <v>0</v>
      </c>
      <c r="AC309">
        <f t="shared" si="124"/>
        <v>0</v>
      </c>
      <c r="AD309">
        <f t="shared" si="125"/>
        <v>0</v>
      </c>
      <c r="AE309">
        <f t="shared" si="126"/>
        <v>0</v>
      </c>
      <c r="AF309">
        <f t="shared" si="127"/>
        <v>0</v>
      </c>
    </row>
    <row r="310" spans="1:32" x14ac:dyDescent="0.25">
      <c r="A310" t="s">
        <v>524</v>
      </c>
      <c r="B310" t="s">
        <v>525</v>
      </c>
      <c r="C310">
        <v>269</v>
      </c>
      <c r="D310" t="s">
        <v>26</v>
      </c>
      <c r="E310">
        <v>1</v>
      </c>
      <c r="F310">
        <v>103</v>
      </c>
      <c r="G310">
        <v>101</v>
      </c>
      <c r="H310" t="s">
        <v>27</v>
      </c>
      <c r="I310">
        <f t="shared" si="106"/>
        <v>1</v>
      </c>
      <c r="J310">
        <f t="shared" si="107"/>
        <v>1</v>
      </c>
      <c r="K310">
        <f t="shared" si="108"/>
        <v>118</v>
      </c>
      <c r="L310" t="str">
        <f t="shared" si="130"/>
        <v xml:space="preserve"> Pan troglodytes (Chimpanzee).</v>
      </c>
      <c r="M310" t="str">
        <f t="shared" si="131"/>
        <v xml:space="preserve"> NCBI_TaxID=9598 {ECO:0000313|Ensembl:ENSPTRP00000021191, ECO:0000313|Proteomes:UP000002277};</v>
      </c>
      <c r="N310" t="str">
        <f t="shared" si="109"/>
        <v>Eukaryota</v>
      </c>
      <c r="O310" t="str">
        <f t="shared" si="110"/>
        <v xml:space="preserve"> Metazoa</v>
      </c>
      <c r="P310" t="str">
        <f t="shared" si="111"/>
        <v xml:space="preserve"> Chordata</v>
      </c>
      <c r="Q310" t="str">
        <f t="shared" si="112"/>
        <v xml:space="preserve"> Craniata</v>
      </c>
      <c r="R310" t="str">
        <f t="shared" si="113"/>
        <v xml:space="preserve"> Vertebrata</v>
      </c>
      <c r="S310" t="str">
        <f t="shared" si="114"/>
        <v xml:space="preserve"> Euteleostomi</v>
      </c>
      <c r="T310" t="str">
        <f t="shared" si="115"/>
        <v>Mammalia</v>
      </c>
      <c r="U310" t="str">
        <f t="shared" si="116"/>
        <v xml:space="preserve"> Eutheria</v>
      </c>
      <c r="V310" t="str">
        <f t="shared" si="117"/>
        <v xml:space="preserve"> Euarchontoglires</v>
      </c>
      <c r="W310" t="str">
        <f t="shared" si="118"/>
        <v xml:space="preserve"> Primates</v>
      </c>
      <c r="X310" t="str">
        <f t="shared" si="119"/>
        <v xml:space="preserve"> Haplorrhini</v>
      </c>
      <c r="Y310" t="str">
        <f t="shared" si="120"/>
        <v>Catarrhini</v>
      </c>
      <c r="Z310" t="str">
        <f t="shared" si="121"/>
        <v xml:space="preserve"> Hominidae</v>
      </c>
      <c r="AA310" t="str">
        <f t="shared" si="122"/>
        <v xml:space="preserve"> Pan.</v>
      </c>
      <c r="AB310">
        <f t="shared" si="123"/>
        <v>0</v>
      </c>
      <c r="AC310">
        <f t="shared" si="124"/>
        <v>0</v>
      </c>
      <c r="AD310">
        <f t="shared" si="125"/>
        <v>0</v>
      </c>
      <c r="AE310">
        <f t="shared" si="126"/>
        <v>0</v>
      </c>
      <c r="AF310">
        <f t="shared" si="127"/>
        <v>0</v>
      </c>
    </row>
    <row r="311" spans="1:32" x14ac:dyDescent="0.25">
      <c r="A311" t="s">
        <v>526</v>
      </c>
      <c r="B311" t="s">
        <v>527</v>
      </c>
      <c r="C311">
        <v>169</v>
      </c>
      <c r="D311" t="s">
        <v>12</v>
      </c>
      <c r="E311">
        <v>50</v>
      </c>
      <c r="F311">
        <v>165</v>
      </c>
      <c r="G311">
        <v>438</v>
      </c>
      <c r="H311" t="s">
        <v>13</v>
      </c>
      <c r="I311">
        <f t="shared" si="106"/>
        <v>1</v>
      </c>
      <c r="J311">
        <f t="shared" si="107"/>
        <v>0</v>
      </c>
      <c r="K311">
        <f t="shared" si="108"/>
        <v>116</v>
      </c>
      <c r="L311" t="str">
        <f t="shared" si="130"/>
        <v xml:space="preserve"> Pan troglodytes (Chimpanzee).</v>
      </c>
      <c r="M311" t="str">
        <f t="shared" si="131"/>
        <v xml:space="preserve"> NCBI_TaxID=9598 {ECO:0000313|Ensembl:ENSPTRP00000021193, ECO:0000313|Proteomes:UP000002277};</v>
      </c>
      <c r="N311" t="str">
        <f t="shared" si="109"/>
        <v>Eukaryota</v>
      </c>
      <c r="O311" t="str">
        <f t="shared" si="110"/>
        <v xml:space="preserve"> Metazoa</v>
      </c>
      <c r="P311" t="str">
        <f t="shared" si="111"/>
        <v xml:space="preserve"> Chordata</v>
      </c>
      <c r="Q311" t="str">
        <f t="shared" si="112"/>
        <v xml:space="preserve"> Craniata</v>
      </c>
      <c r="R311" t="str">
        <f t="shared" si="113"/>
        <v xml:space="preserve"> Vertebrata</v>
      </c>
      <c r="S311" t="str">
        <f t="shared" si="114"/>
        <v xml:space="preserve"> Euteleostomi</v>
      </c>
      <c r="T311" t="str">
        <f t="shared" si="115"/>
        <v>Mammalia</v>
      </c>
      <c r="U311" t="str">
        <f t="shared" si="116"/>
        <v xml:space="preserve"> Eutheria</v>
      </c>
      <c r="V311" t="str">
        <f t="shared" si="117"/>
        <v xml:space="preserve"> Euarchontoglires</v>
      </c>
      <c r="W311" t="str">
        <f t="shared" si="118"/>
        <v xml:space="preserve"> Primates</v>
      </c>
      <c r="X311" t="str">
        <f t="shared" si="119"/>
        <v xml:space="preserve"> Haplorrhini</v>
      </c>
      <c r="Y311" t="str">
        <f t="shared" si="120"/>
        <v>Catarrhini</v>
      </c>
      <c r="Z311" t="str">
        <f t="shared" si="121"/>
        <v xml:space="preserve"> Hominidae</v>
      </c>
      <c r="AA311" t="str">
        <f t="shared" si="122"/>
        <v xml:space="preserve"> Pan.</v>
      </c>
      <c r="AB311">
        <f t="shared" si="123"/>
        <v>0</v>
      </c>
      <c r="AC311">
        <f t="shared" si="124"/>
        <v>0</v>
      </c>
      <c r="AD311">
        <f t="shared" si="125"/>
        <v>0</v>
      </c>
      <c r="AE311">
        <f t="shared" si="126"/>
        <v>0</v>
      </c>
      <c r="AF311">
        <f t="shared" si="127"/>
        <v>0</v>
      </c>
    </row>
    <row r="312" spans="1:32" x14ac:dyDescent="0.25">
      <c r="A312" t="s">
        <v>528</v>
      </c>
      <c r="B312" t="s">
        <v>529</v>
      </c>
      <c r="C312">
        <v>158</v>
      </c>
      <c r="D312" t="s">
        <v>12</v>
      </c>
      <c r="E312">
        <v>39</v>
      </c>
      <c r="F312">
        <v>154</v>
      </c>
      <c r="G312">
        <v>438</v>
      </c>
      <c r="H312" t="s">
        <v>13</v>
      </c>
      <c r="I312">
        <f t="shared" si="106"/>
        <v>1</v>
      </c>
      <c r="J312">
        <f t="shared" si="107"/>
        <v>0</v>
      </c>
      <c r="K312">
        <f t="shared" si="108"/>
        <v>116</v>
      </c>
      <c r="L312" t="str">
        <f t="shared" si="130"/>
        <v xml:space="preserve"> Pan troglodytes (Chimpanzee).</v>
      </c>
      <c r="M312" t="str">
        <f t="shared" si="131"/>
        <v xml:space="preserve"> NCBI_TaxID=9598 {ECO:0000313|Ensembl:ENSPTRP00000021194, ECO:0000313|Proteomes:UP000002277};</v>
      </c>
      <c r="N312" t="str">
        <f t="shared" si="109"/>
        <v>Eukaryota</v>
      </c>
      <c r="O312" t="str">
        <f t="shared" si="110"/>
        <v xml:space="preserve"> Metazoa</v>
      </c>
      <c r="P312" t="str">
        <f t="shared" si="111"/>
        <v xml:space="preserve"> Chordata</v>
      </c>
      <c r="Q312" t="str">
        <f t="shared" si="112"/>
        <v xml:space="preserve"> Craniata</v>
      </c>
      <c r="R312" t="str">
        <f t="shared" si="113"/>
        <v xml:space="preserve"> Vertebrata</v>
      </c>
      <c r="S312" t="str">
        <f t="shared" si="114"/>
        <v xml:space="preserve"> Euteleostomi</v>
      </c>
      <c r="T312" t="str">
        <f t="shared" si="115"/>
        <v>Mammalia</v>
      </c>
      <c r="U312" t="str">
        <f t="shared" si="116"/>
        <v xml:space="preserve"> Eutheria</v>
      </c>
      <c r="V312" t="str">
        <f t="shared" si="117"/>
        <v xml:space="preserve"> Euarchontoglires</v>
      </c>
      <c r="W312" t="str">
        <f t="shared" si="118"/>
        <v xml:space="preserve"> Primates</v>
      </c>
      <c r="X312" t="str">
        <f t="shared" si="119"/>
        <v xml:space="preserve"> Haplorrhini</v>
      </c>
      <c r="Y312" t="str">
        <f t="shared" si="120"/>
        <v>Catarrhini</v>
      </c>
      <c r="Z312" t="str">
        <f t="shared" si="121"/>
        <v xml:space="preserve"> Hominidae</v>
      </c>
      <c r="AA312" t="str">
        <f t="shared" si="122"/>
        <v xml:space="preserve"> Pan.</v>
      </c>
      <c r="AB312">
        <f t="shared" si="123"/>
        <v>0</v>
      </c>
      <c r="AC312">
        <f t="shared" si="124"/>
        <v>0</v>
      </c>
      <c r="AD312">
        <f t="shared" si="125"/>
        <v>0</v>
      </c>
      <c r="AE312">
        <f t="shared" si="126"/>
        <v>0</v>
      </c>
      <c r="AF312">
        <f t="shared" si="127"/>
        <v>0</v>
      </c>
    </row>
    <row r="313" spans="1:32" x14ac:dyDescent="0.25">
      <c r="A313" t="s">
        <v>530</v>
      </c>
      <c r="B313" t="s">
        <v>531</v>
      </c>
      <c r="C313">
        <v>155</v>
      </c>
      <c r="D313" t="s">
        <v>12</v>
      </c>
      <c r="E313">
        <v>39</v>
      </c>
      <c r="F313">
        <v>151</v>
      </c>
      <c r="G313">
        <v>438</v>
      </c>
      <c r="H313" t="s">
        <v>13</v>
      </c>
      <c r="I313">
        <f t="shared" si="106"/>
        <v>1</v>
      </c>
      <c r="J313">
        <f t="shared" si="107"/>
        <v>0</v>
      </c>
      <c r="K313">
        <f t="shared" si="108"/>
        <v>113</v>
      </c>
      <c r="L313" t="str">
        <f t="shared" si="130"/>
        <v xml:space="preserve"> Pan troglodytes (Chimpanzee).</v>
      </c>
      <c r="M313" t="str">
        <f t="shared" si="131"/>
        <v xml:space="preserve"> NCBI_TaxID=9598 {ECO:0000313|Ensembl:ENSPTRP00000021196, ECO:0000313|Proteomes:UP000002277};</v>
      </c>
      <c r="N313" t="str">
        <f t="shared" si="109"/>
        <v>Eukaryota</v>
      </c>
      <c r="O313" t="str">
        <f t="shared" si="110"/>
        <v xml:space="preserve"> Metazoa</v>
      </c>
      <c r="P313" t="str">
        <f t="shared" si="111"/>
        <v xml:space="preserve"> Chordata</v>
      </c>
      <c r="Q313" t="str">
        <f t="shared" si="112"/>
        <v xml:space="preserve"> Craniata</v>
      </c>
      <c r="R313" t="str">
        <f t="shared" si="113"/>
        <v xml:space="preserve"> Vertebrata</v>
      </c>
      <c r="S313" t="str">
        <f t="shared" si="114"/>
        <v xml:space="preserve"> Euteleostomi</v>
      </c>
      <c r="T313" t="str">
        <f t="shared" si="115"/>
        <v>Mammalia</v>
      </c>
      <c r="U313" t="str">
        <f t="shared" si="116"/>
        <v xml:space="preserve"> Eutheria</v>
      </c>
      <c r="V313" t="str">
        <f t="shared" si="117"/>
        <v xml:space="preserve"> Euarchontoglires</v>
      </c>
      <c r="W313" t="str">
        <f t="shared" si="118"/>
        <v xml:space="preserve"> Primates</v>
      </c>
      <c r="X313" t="str">
        <f t="shared" si="119"/>
        <v xml:space="preserve"> Haplorrhini</v>
      </c>
      <c r="Y313" t="str">
        <f t="shared" si="120"/>
        <v>Catarrhini</v>
      </c>
      <c r="Z313" t="str">
        <f t="shared" si="121"/>
        <v xml:space="preserve"> Hominidae</v>
      </c>
      <c r="AA313" t="str">
        <f t="shared" si="122"/>
        <v xml:space="preserve"> Pan.</v>
      </c>
      <c r="AB313">
        <f t="shared" si="123"/>
        <v>0</v>
      </c>
      <c r="AC313">
        <f t="shared" si="124"/>
        <v>0</v>
      </c>
      <c r="AD313">
        <f t="shared" si="125"/>
        <v>0</v>
      </c>
      <c r="AE313">
        <f t="shared" si="126"/>
        <v>0</v>
      </c>
      <c r="AF313">
        <f t="shared" si="127"/>
        <v>0</v>
      </c>
    </row>
    <row r="314" spans="1:32" x14ac:dyDescent="0.25">
      <c r="A314" t="s">
        <v>532</v>
      </c>
      <c r="B314" t="s">
        <v>533</v>
      </c>
      <c r="C314">
        <v>152</v>
      </c>
      <c r="D314" t="s">
        <v>12</v>
      </c>
      <c r="E314">
        <v>32</v>
      </c>
      <c r="F314">
        <v>148</v>
      </c>
      <c r="G314">
        <v>438</v>
      </c>
      <c r="H314" t="s">
        <v>13</v>
      </c>
      <c r="I314">
        <f t="shared" si="106"/>
        <v>1</v>
      </c>
      <c r="J314">
        <f t="shared" si="107"/>
        <v>0</v>
      </c>
      <c r="K314">
        <f t="shared" si="108"/>
        <v>117</v>
      </c>
      <c r="L314" t="str">
        <f t="shared" si="130"/>
        <v xml:space="preserve"> Pan troglodytes (Chimpanzee).</v>
      </c>
      <c r="M314" t="str">
        <f t="shared" si="131"/>
        <v xml:space="preserve"> NCBI_TaxID=9598 {ECO:0000313|Ensembl:ENSPTRP00000021198, ECO:0000313|Proteomes:UP000002277};</v>
      </c>
      <c r="N314" t="str">
        <f t="shared" si="109"/>
        <v>Eukaryota</v>
      </c>
      <c r="O314" t="str">
        <f t="shared" si="110"/>
        <v xml:space="preserve"> Metazoa</v>
      </c>
      <c r="P314" t="str">
        <f t="shared" si="111"/>
        <v xml:space="preserve"> Chordata</v>
      </c>
      <c r="Q314" t="str">
        <f t="shared" si="112"/>
        <v xml:space="preserve"> Craniata</v>
      </c>
      <c r="R314" t="str">
        <f t="shared" si="113"/>
        <v xml:space="preserve"> Vertebrata</v>
      </c>
      <c r="S314" t="str">
        <f t="shared" si="114"/>
        <v xml:space="preserve"> Euteleostomi</v>
      </c>
      <c r="T314" t="str">
        <f t="shared" si="115"/>
        <v>Mammalia</v>
      </c>
      <c r="U314" t="str">
        <f t="shared" si="116"/>
        <v xml:space="preserve"> Eutheria</v>
      </c>
      <c r="V314" t="str">
        <f t="shared" si="117"/>
        <v xml:space="preserve"> Euarchontoglires</v>
      </c>
      <c r="W314" t="str">
        <f t="shared" si="118"/>
        <v xml:space="preserve"> Primates</v>
      </c>
      <c r="X314" t="str">
        <f t="shared" si="119"/>
        <v xml:space="preserve"> Haplorrhini</v>
      </c>
      <c r="Y314" t="str">
        <f t="shared" si="120"/>
        <v>Catarrhini</v>
      </c>
      <c r="Z314" t="str">
        <f t="shared" si="121"/>
        <v xml:space="preserve"> Hominidae</v>
      </c>
      <c r="AA314" t="str">
        <f t="shared" si="122"/>
        <v xml:space="preserve"> Pan.</v>
      </c>
      <c r="AB314">
        <f t="shared" si="123"/>
        <v>0</v>
      </c>
      <c r="AC314">
        <f t="shared" si="124"/>
        <v>0</v>
      </c>
      <c r="AD314">
        <f t="shared" si="125"/>
        <v>0</v>
      </c>
      <c r="AE314">
        <f t="shared" si="126"/>
        <v>0</v>
      </c>
      <c r="AF314">
        <f t="shared" si="127"/>
        <v>0</v>
      </c>
    </row>
    <row r="315" spans="1:32" x14ac:dyDescent="0.25">
      <c r="A315" t="s">
        <v>534</v>
      </c>
      <c r="B315" t="s">
        <v>535</v>
      </c>
      <c r="C315">
        <v>180</v>
      </c>
      <c r="D315" t="s">
        <v>12</v>
      </c>
      <c r="E315">
        <v>63</v>
      </c>
      <c r="F315">
        <v>176</v>
      </c>
      <c r="G315">
        <v>438</v>
      </c>
      <c r="H315" t="s">
        <v>13</v>
      </c>
      <c r="I315">
        <f t="shared" si="106"/>
        <v>1</v>
      </c>
      <c r="J315">
        <f t="shared" si="107"/>
        <v>0</v>
      </c>
      <c r="K315">
        <f t="shared" si="108"/>
        <v>114</v>
      </c>
      <c r="L315" t="str">
        <f t="shared" si="130"/>
        <v xml:space="preserve"> Pan troglodytes (Chimpanzee).</v>
      </c>
      <c r="M315" t="str">
        <f t="shared" si="131"/>
        <v xml:space="preserve"> NCBI_TaxID=9598 {ECO:0000313|Ensembl:ENSPTRP00000021201, ECO:0000313|Proteomes:UP000002277};</v>
      </c>
      <c r="N315" t="str">
        <f t="shared" si="109"/>
        <v>Eukaryota</v>
      </c>
      <c r="O315" t="str">
        <f t="shared" si="110"/>
        <v xml:space="preserve"> Metazoa</v>
      </c>
      <c r="P315" t="str">
        <f t="shared" si="111"/>
        <v xml:space="preserve"> Chordata</v>
      </c>
      <c r="Q315" t="str">
        <f t="shared" si="112"/>
        <v xml:space="preserve"> Craniata</v>
      </c>
      <c r="R315" t="str">
        <f t="shared" si="113"/>
        <v xml:space="preserve"> Vertebrata</v>
      </c>
      <c r="S315" t="str">
        <f t="shared" si="114"/>
        <v xml:space="preserve"> Euteleostomi</v>
      </c>
      <c r="T315" t="str">
        <f t="shared" si="115"/>
        <v>Mammalia</v>
      </c>
      <c r="U315" t="str">
        <f t="shared" si="116"/>
        <v xml:space="preserve"> Eutheria</v>
      </c>
      <c r="V315" t="str">
        <f t="shared" si="117"/>
        <v xml:space="preserve"> Euarchontoglires</v>
      </c>
      <c r="W315" t="str">
        <f t="shared" si="118"/>
        <v xml:space="preserve"> Primates</v>
      </c>
      <c r="X315" t="str">
        <f t="shared" si="119"/>
        <v xml:space="preserve"> Haplorrhini</v>
      </c>
      <c r="Y315" t="str">
        <f t="shared" si="120"/>
        <v>Catarrhini</v>
      </c>
      <c r="Z315" t="str">
        <f t="shared" si="121"/>
        <v xml:space="preserve"> Hominidae</v>
      </c>
      <c r="AA315" t="str">
        <f t="shared" si="122"/>
        <v xml:space="preserve"> Pan.</v>
      </c>
      <c r="AB315">
        <f t="shared" si="123"/>
        <v>0</v>
      </c>
      <c r="AC315">
        <f t="shared" si="124"/>
        <v>0</v>
      </c>
      <c r="AD315">
        <f t="shared" si="125"/>
        <v>0</v>
      </c>
      <c r="AE315">
        <f t="shared" si="126"/>
        <v>0</v>
      </c>
      <c r="AF315">
        <f t="shared" si="127"/>
        <v>0</v>
      </c>
    </row>
    <row r="316" spans="1:32" x14ac:dyDescent="0.25">
      <c r="A316" t="s">
        <v>536</v>
      </c>
      <c r="B316" t="s">
        <v>537</v>
      </c>
      <c r="C316">
        <v>185</v>
      </c>
      <c r="D316" t="s">
        <v>12</v>
      </c>
      <c r="E316">
        <v>56</v>
      </c>
      <c r="F316">
        <v>180</v>
      </c>
      <c r="G316">
        <v>438</v>
      </c>
      <c r="H316" t="s">
        <v>13</v>
      </c>
      <c r="I316">
        <f t="shared" si="106"/>
        <v>1</v>
      </c>
      <c r="J316">
        <f t="shared" si="107"/>
        <v>0</v>
      </c>
      <c r="K316">
        <f t="shared" si="108"/>
        <v>125</v>
      </c>
      <c r="L316" t="str">
        <f t="shared" si="130"/>
        <v xml:space="preserve"> Takifugu rubripes (Japanese pufferfish) (Fugu rubripes).</v>
      </c>
      <c r="M316" t="str">
        <f t="shared" si="131"/>
        <v xml:space="preserve"> NCBI_TaxID=31033 {ECO:0000313|Ensembl:ENSTRUP00000031535, ECO:0000313|Proteomes:UP000005226};</v>
      </c>
      <c r="N316" t="str">
        <f t="shared" si="109"/>
        <v>Eukaryota</v>
      </c>
      <c r="O316" t="str">
        <f t="shared" si="110"/>
        <v xml:space="preserve"> Metazoa</v>
      </c>
      <c r="P316" t="str">
        <f t="shared" si="111"/>
        <v xml:space="preserve"> Chordata</v>
      </c>
      <c r="Q316" t="str">
        <f t="shared" si="112"/>
        <v xml:space="preserve"> Craniata</v>
      </c>
      <c r="R316" t="str">
        <f t="shared" si="113"/>
        <v xml:space="preserve"> Vertebrata</v>
      </c>
      <c r="S316" t="str">
        <f t="shared" si="114"/>
        <v xml:space="preserve"> Euteleostomi</v>
      </c>
      <c r="T316" t="str">
        <f t="shared" si="115"/>
        <v>Actinopterygii</v>
      </c>
      <c r="U316" t="str">
        <f t="shared" si="116"/>
        <v xml:space="preserve"> Neopterygii</v>
      </c>
      <c r="V316" t="str">
        <f t="shared" si="117"/>
        <v xml:space="preserve"> Teleostei</v>
      </c>
      <c r="W316" t="str">
        <f t="shared" si="118"/>
        <v xml:space="preserve"> Neoteleostei</v>
      </c>
      <c r="X316" t="str">
        <f t="shared" si="119"/>
        <v xml:space="preserve"> Acanthomorphata</v>
      </c>
      <c r="Y316" t="str">
        <f t="shared" si="120"/>
        <v>Eupercaria</v>
      </c>
      <c r="Z316" t="str">
        <f t="shared" si="121"/>
        <v xml:space="preserve"> Tetraodontiformes</v>
      </c>
      <c r="AA316" t="str">
        <f t="shared" si="122"/>
        <v xml:space="preserve"> Tetradontoidea</v>
      </c>
      <c r="AB316" t="str">
        <f t="shared" si="123"/>
        <v xml:space="preserve"> Tetraodontidae</v>
      </c>
      <c r="AC316" t="str">
        <f t="shared" si="124"/>
        <v>Takifugu.</v>
      </c>
      <c r="AD316">
        <f t="shared" si="125"/>
        <v>0</v>
      </c>
      <c r="AE316">
        <f t="shared" si="126"/>
        <v>0</v>
      </c>
      <c r="AF316">
        <f t="shared" si="127"/>
        <v>0</v>
      </c>
    </row>
    <row r="317" spans="1:32" x14ac:dyDescent="0.25">
      <c r="A317" t="s">
        <v>538</v>
      </c>
      <c r="B317" t="s">
        <v>539</v>
      </c>
      <c r="C317">
        <v>263</v>
      </c>
      <c r="D317" t="s">
        <v>12</v>
      </c>
      <c r="E317">
        <v>123</v>
      </c>
      <c r="F317">
        <v>243</v>
      </c>
      <c r="G317">
        <v>438</v>
      </c>
      <c r="H317" t="s">
        <v>13</v>
      </c>
      <c r="I317">
        <f t="shared" si="106"/>
        <v>1</v>
      </c>
      <c r="J317">
        <f t="shared" si="107"/>
        <v>1</v>
      </c>
      <c r="K317">
        <f t="shared" si="108"/>
        <v>121</v>
      </c>
      <c r="L317" t="str">
        <f t="shared" si="130"/>
        <v xml:space="preserve"> Takifugu rubripes (Japanese pufferfish) (Fugu rubripes).</v>
      </c>
      <c r="M317" t="str">
        <f t="shared" si="131"/>
        <v xml:space="preserve"> NCBI_TaxID=31033 {ECO:0000313|Ensembl:ENSTRUP00000040919, ECO:0000313|Proteomes:UP000005226};</v>
      </c>
      <c r="N317" t="str">
        <f t="shared" si="109"/>
        <v>Eukaryota</v>
      </c>
      <c r="O317" t="str">
        <f t="shared" si="110"/>
        <v xml:space="preserve"> Metazoa</v>
      </c>
      <c r="P317" t="str">
        <f t="shared" si="111"/>
        <v xml:space="preserve"> Chordata</v>
      </c>
      <c r="Q317" t="str">
        <f t="shared" si="112"/>
        <v xml:space="preserve"> Craniata</v>
      </c>
      <c r="R317" t="str">
        <f t="shared" si="113"/>
        <v xml:space="preserve"> Vertebrata</v>
      </c>
      <c r="S317" t="str">
        <f t="shared" si="114"/>
        <v xml:space="preserve"> Euteleostomi</v>
      </c>
      <c r="T317" t="str">
        <f t="shared" si="115"/>
        <v>Actinopterygii</v>
      </c>
      <c r="U317" t="str">
        <f t="shared" si="116"/>
        <v xml:space="preserve"> Neopterygii</v>
      </c>
      <c r="V317" t="str">
        <f t="shared" si="117"/>
        <v xml:space="preserve"> Teleostei</v>
      </c>
      <c r="W317" t="str">
        <f t="shared" si="118"/>
        <v xml:space="preserve"> Neoteleostei</v>
      </c>
      <c r="X317" t="str">
        <f t="shared" si="119"/>
        <v xml:space="preserve"> Acanthomorphata</v>
      </c>
      <c r="Y317" t="str">
        <f t="shared" si="120"/>
        <v>Eupercaria</v>
      </c>
      <c r="Z317" t="str">
        <f t="shared" si="121"/>
        <v xml:space="preserve"> Tetraodontiformes</v>
      </c>
      <c r="AA317" t="str">
        <f t="shared" si="122"/>
        <v xml:space="preserve"> Tetradontoidea</v>
      </c>
      <c r="AB317" t="str">
        <f t="shared" si="123"/>
        <v xml:space="preserve"> Tetraodontidae</v>
      </c>
      <c r="AC317" t="str">
        <f t="shared" si="124"/>
        <v>Takifugu.</v>
      </c>
      <c r="AD317">
        <f t="shared" si="125"/>
        <v>0</v>
      </c>
      <c r="AE317">
        <f t="shared" si="126"/>
        <v>0</v>
      </c>
      <c r="AF317">
        <f t="shared" si="127"/>
        <v>0</v>
      </c>
    </row>
    <row r="318" spans="1:32" x14ac:dyDescent="0.25">
      <c r="A318" t="s">
        <v>538</v>
      </c>
      <c r="B318" t="s">
        <v>539</v>
      </c>
      <c r="C318">
        <v>263</v>
      </c>
      <c r="D318" t="s">
        <v>26</v>
      </c>
      <c r="E318">
        <v>1</v>
      </c>
      <c r="F318">
        <v>76</v>
      </c>
      <c r="G318">
        <v>101</v>
      </c>
      <c r="H318" t="s">
        <v>27</v>
      </c>
      <c r="I318">
        <f t="shared" si="106"/>
        <v>1</v>
      </c>
      <c r="J318">
        <f t="shared" si="107"/>
        <v>1</v>
      </c>
      <c r="K318">
        <f t="shared" si="108"/>
        <v>121</v>
      </c>
      <c r="L318" t="str">
        <f t="shared" si="130"/>
        <v xml:space="preserve"> Takifugu rubripes (Japanese pufferfish) (Fugu rubripes).</v>
      </c>
      <c r="M318" t="str">
        <f t="shared" si="131"/>
        <v xml:space="preserve"> NCBI_TaxID=31033 {ECO:0000313|Ensembl:ENSTRUP00000040919, ECO:0000313|Proteomes:UP000005226};</v>
      </c>
      <c r="N318" t="str">
        <f t="shared" si="109"/>
        <v>Eukaryota</v>
      </c>
      <c r="O318" t="str">
        <f t="shared" si="110"/>
        <v xml:space="preserve"> Metazoa</v>
      </c>
      <c r="P318" t="str">
        <f t="shared" si="111"/>
        <v xml:space="preserve"> Chordata</v>
      </c>
      <c r="Q318" t="str">
        <f t="shared" si="112"/>
        <v xml:space="preserve"> Craniata</v>
      </c>
      <c r="R318" t="str">
        <f t="shared" si="113"/>
        <v xml:space="preserve"> Vertebrata</v>
      </c>
      <c r="S318" t="str">
        <f t="shared" si="114"/>
        <v xml:space="preserve"> Euteleostomi</v>
      </c>
      <c r="T318" t="str">
        <f t="shared" si="115"/>
        <v>Actinopterygii</v>
      </c>
      <c r="U318" t="str">
        <f t="shared" si="116"/>
        <v xml:space="preserve"> Neopterygii</v>
      </c>
      <c r="V318" t="str">
        <f t="shared" si="117"/>
        <v xml:space="preserve"> Teleostei</v>
      </c>
      <c r="W318" t="str">
        <f t="shared" si="118"/>
        <v xml:space="preserve"> Neoteleostei</v>
      </c>
      <c r="X318" t="str">
        <f t="shared" si="119"/>
        <v xml:space="preserve"> Acanthomorphata</v>
      </c>
      <c r="Y318" t="str">
        <f t="shared" si="120"/>
        <v>Eupercaria</v>
      </c>
      <c r="Z318" t="str">
        <f t="shared" si="121"/>
        <v xml:space="preserve"> Tetraodontiformes</v>
      </c>
      <c r="AA318" t="str">
        <f t="shared" si="122"/>
        <v xml:space="preserve"> Tetradontoidea</v>
      </c>
      <c r="AB318" t="str">
        <f t="shared" si="123"/>
        <v xml:space="preserve"> Tetraodontidae</v>
      </c>
      <c r="AC318" t="str">
        <f t="shared" si="124"/>
        <v>Takifugu.</v>
      </c>
      <c r="AD318">
        <f t="shared" si="125"/>
        <v>0</v>
      </c>
      <c r="AE318">
        <f t="shared" si="126"/>
        <v>0</v>
      </c>
      <c r="AF318">
        <f t="shared" si="127"/>
        <v>0</v>
      </c>
    </row>
    <row r="319" spans="1:32" x14ac:dyDescent="0.25">
      <c r="A319" t="s">
        <v>540</v>
      </c>
      <c r="B319" t="s">
        <v>541</v>
      </c>
      <c r="C319">
        <v>257</v>
      </c>
      <c r="D319" t="s">
        <v>12</v>
      </c>
      <c r="E319">
        <v>123</v>
      </c>
      <c r="F319">
        <v>243</v>
      </c>
      <c r="G319">
        <v>438</v>
      </c>
      <c r="H319" t="s">
        <v>13</v>
      </c>
      <c r="I319">
        <f t="shared" si="106"/>
        <v>1</v>
      </c>
      <c r="J319">
        <f t="shared" si="107"/>
        <v>1</v>
      </c>
      <c r="K319">
        <f t="shared" si="108"/>
        <v>121</v>
      </c>
      <c r="L319" t="str">
        <f t="shared" si="130"/>
        <v xml:space="preserve"> Takifugu rubripes (Japanese pufferfish) (Fugu rubripes).</v>
      </c>
      <c r="M319" t="str">
        <f t="shared" si="131"/>
        <v xml:space="preserve"> NCBI_TaxID=31033 {ECO:0000313|Ensembl:ENSTRUP00000040920, ECO:0000313|Proteomes:UP000005226};</v>
      </c>
      <c r="N319" t="str">
        <f t="shared" si="109"/>
        <v>Eukaryota</v>
      </c>
      <c r="O319" t="str">
        <f t="shared" si="110"/>
        <v xml:space="preserve"> Metazoa</v>
      </c>
      <c r="P319" t="str">
        <f t="shared" si="111"/>
        <v xml:space="preserve"> Chordata</v>
      </c>
      <c r="Q319" t="str">
        <f t="shared" si="112"/>
        <v xml:space="preserve"> Craniata</v>
      </c>
      <c r="R319" t="str">
        <f t="shared" si="113"/>
        <v xml:space="preserve"> Vertebrata</v>
      </c>
      <c r="S319" t="str">
        <f t="shared" si="114"/>
        <v xml:space="preserve"> Euteleostomi</v>
      </c>
      <c r="T319" t="str">
        <f t="shared" si="115"/>
        <v>Actinopterygii</v>
      </c>
      <c r="U319" t="str">
        <f t="shared" si="116"/>
        <v xml:space="preserve"> Neopterygii</v>
      </c>
      <c r="V319" t="str">
        <f t="shared" si="117"/>
        <v xml:space="preserve"> Teleostei</v>
      </c>
      <c r="W319" t="str">
        <f t="shared" si="118"/>
        <v xml:space="preserve"> Neoteleostei</v>
      </c>
      <c r="X319" t="str">
        <f t="shared" si="119"/>
        <v xml:space="preserve"> Acanthomorphata</v>
      </c>
      <c r="Y319" t="str">
        <f t="shared" si="120"/>
        <v>Eupercaria</v>
      </c>
      <c r="Z319" t="str">
        <f t="shared" si="121"/>
        <v xml:space="preserve"> Tetraodontiformes</v>
      </c>
      <c r="AA319" t="str">
        <f t="shared" si="122"/>
        <v xml:space="preserve"> Tetradontoidea</v>
      </c>
      <c r="AB319" t="str">
        <f t="shared" si="123"/>
        <v xml:space="preserve"> Tetraodontidae</v>
      </c>
      <c r="AC319" t="str">
        <f t="shared" si="124"/>
        <v>Takifugu.</v>
      </c>
      <c r="AD319">
        <f t="shared" si="125"/>
        <v>0</v>
      </c>
      <c r="AE319">
        <f t="shared" si="126"/>
        <v>0</v>
      </c>
      <c r="AF319">
        <f t="shared" si="127"/>
        <v>0</v>
      </c>
    </row>
    <row r="320" spans="1:32" x14ac:dyDescent="0.25">
      <c r="A320" t="s">
        <v>540</v>
      </c>
      <c r="B320" t="s">
        <v>541</v>
      </c>
      <c r="C320">
        <v>257</v>
      </c>
      <c r="D320" t="s">
        <v>26</v>
      </c>
      <c r="E320">
        <v>1</v>
      </c>
      <c r="F320">
        <v>76</v>
      </c>
      <c r="G320">
        <v>101</v>
      </c>
      <c r="H320" t="s">
        <v>27</v>
      </c>
      <c r="I320">
        <f t="shared" si="106"/>
        <v>1</v>
      </c>
      <c r="J320">
        <f t="shared" si="107"/>
        <v>1</v>
      </c>
      <c r="K320">
        <f t="shared" si="108"/>
        <v>121</v>
      </c>
      <c r="L320" t="str">
        <f t="shared" si="130"/>
        <v xml:space="preserve"> Takifugu rubripes (Japanese pufferfish) (Fugu rubripes).</v>
      </c>
      <c r="M320" t="str">
        <f t="shared" si="131"/>
        <v xml:space="preserve"> NCBI_TaxID=31033 {ECO:0000313|Ensembl:ENSTRUP00000040920, ECO:0000313|Proteomes:UP000005226};</v>
      </c>
      <c r="N320" t="str">
        <f t="shared" si="109"/>
        <v>Eukaryota</v>
      </c>
      <c r="O320" t="str">
        <f t="shared" si="110"/>
        <v xml:space="preserve"> Metazoa</v>
      </c>
      <c r="P320" t="str">
        <f t="shared" si="111"/>
        <v xml:space="preserve"> Chordata</v>
      </c>
      <c r="Q320" t="str">
        <f t="shared" si="112"/>
        <v xml:space="preserve"> Craniata</v>
      </c>
      <c r="R320" t="str">
        <f t="shared" si="113"/>
        <v xml:space="preserve"> Vertebrata</v>
      </c>
      <c r="S320" t="str">
        <f t="shared" si="114"/>
        <v xml:space="preserve"> Euteleostomi</v>
      </c>
      <c r="T320" t="str">
        <f t="shared" si="115"/>
        <v>Actinopterygii</v>
      </c>
      <c r="U320" t="str">
        <f t="shared" si="116"/>
        <v xml:space="preserve"> Neopterygii</v>
      </c>
      <c r="V320" t="str">
        <f t="shared" si="117"/>
        <v xml:space="preserve"> Teleostei</v>
      </c>
      <c r="W320" t="str">
        <f t="shared" si="118"/>
        <v xml:space="preserve"> Neoteleostei</v>
      </c>
      <c r="X320" t="str">
        <f t="shared" si="119"/>
        <v xml:space="preserve"> Acanthomorphata</v>
      </c>
      <c r="Y320" t="str">
        <f t="shared" si="120"/>
        <v>Eupercaria</v>
      </c>
      <c r="Z320" t="str">
        <f t="shared" si="121"/>
        <v xml:space="preserve"> Tetraodontiformes</v>
      </c>
      <c r="AA320" t="str">
        <f t="shared" si="122"/>
        <v xml:space="preserve"> Tetradontoidea</v>
      </c>
      <c r="AB320" t="str">
        <f t="shared" si="123"/>
        <v xml:space="preserve"> Tetraodontidae</v>
      </c>
      <c r="AC320" t="str">
        <f t="shared" si="124"/>
        <v>Takifugu.</v>
      </c>
      <c r="AD320">
        <f t="shared" si="125"/>
        <v>0</v>
      </c>
      <c r="AE320">
        <f t="shared" si="126"/>
        <v>0</v>
      </c>
      <c r="AF320">
        <f t="shared" si="127"/>
        <v>0</v>
      </c>
    </row>
    <row r="321" spans="1:32" x14ac:dyDescent="0.25">
      <c r="A321" t="s">
        <v>542</v>
      </c>
      <c r="B321" t="s">
        <v>543</v>
      </c>
      <c r="C321">
        <v>171</v>
      </c>
      <c r="D321" t="s">
        <v>12</v>
      </c>
      <c r="E321">
        <v>47</v>
      </c>
      <c r="F321">
        <v>165</v>
      </c>
      <c r="G321">
        <v>438</v>
      </c>
      <c r="H321" t="s">
        <v>13</v>
      </c>
      <c r="I321">
        <f t="shared" si="106"/>
        <v>1</v>
      </c>
      <c r="J321">
        <f t="shared" si="107"/>
        <v>0</v>
      </c>
      <c r="K321">
        <f t="shared" si="108"/>
        <v>119</v>
      </c>
      <c r="L321" t="str">
        <f t="shared" si="130"/>
        <v xml:space="preserve"> Takifugu rubripes (Japanese pufferfish) (Fugu rubripes).</v>
      </c>
      <c r="M321" t="str">
        <f t="shared" si="131"/>
        <v xml:space="preserve"> NCBI_TaxID=31033 {ECO:0000313|Ensembl:ENSTRUP00000043658, ECO:0000313|Proteomes:UP000005226};</v>
      </c>
      <c r="N321" t="str">
        <f t="shared" si="109"/>
        <v>Eukaryota</v>
      </c>
      <c r="O321" t="str">
        <f t="shared" si="110"/>
        <v xml:space="preserve"> Metazoa</v>
      </c>
      <c r="P321" t="str">
        <f t="shared" si="111"/>
        <v xml:space="preserve"> Chordata</v>
      </c>
      <c r="Q321" t="str">
        <f t="shared" si="112"/>
        <v xml:space="preserve"> Craniata</v>
      </c>
      <c r="R321" t="str">
        <f t="shared" si="113"/>
        <v xml:space="preserve"> Vertebrata</v>
      </c>
      <c r="S321" t="str">
        <f t="shared" si="114"/>
        <v xml:space="preserve"> Euteleostomi</v>
      </c>
      <c r="T321" t="str">
        <f t="shared" si="115"/>
        <v>Actinopterygii</v>
      </c>
      <c r="U321" t="str">
        <f t="shared" si="116"/>
        <v xml:space="preserve"> Neopterygii</v>
      </c>
      <c r="V321" t="str">
        <f t="shared" si="117"/>
        <v xml:space="preserve"> Teleostei</v>
      </c>
      <c r="W321" t="str">
        <f t="shared" si="118"/>
        <v xml:space="preserve"> Neoteleostei</v>
      </c>
      <c r="X321" t="str">
        <f t="shared" si="119"/>
        <v xml:space="preserve"> Acanthomorphata</v>
      </c>
      <c r="Y321" t="str">
        <f t="shared" si="120"/>
        <v>Eupercaria</v>
      </c>
      <c r="Z321" t="str">
        <f t="shared" si="121"/>
        <v xml:space="preserve"> Tetraodontiformes</v>
      </c>
      <c r="AA321" t="str">
        <f t="shared" si="122"/>
        <v xml:space="preserve"> Tetradontoidea</v>
      </c>
      <c r="AB321" t="str">
        <f t="shared" si="123"/>
        <v xml:space="preserve"> Tetraodontidae</v>
      </c>
      <c r="AC321" t="str">
        <f t="shared" si="124"/>
        <v>Takifugu.</v>
      </c>
      <c r="AD321">
        <f t="shared" si="125"/>
        <v>0</v>
      </c>
      <c r="AE321">
        <f t="shared" si="126"/>
        <v>0</v>
      </c>
      <c r="AF321">
        <f t="shared" si="127"/>
        <v>0</v>
      </c>
    </row>
    <row r="322" spans="1:32" x14ac:dyDescent="0.25">
      <c r="A322" t="s">
        <v>544</v>
      </c>
      <c r="B322" t="s">
        <v>545</v>
      </c>
      <c r="C322">
        <v>325</v>
      </c>
      <c r="D322" t="s">
        <v>12</v>
      </c>
      <c r="E322">
        <v>208</v>
      </c>
      <c r="F322">
        <v>316</v>
      </c>
      <c r="G322">
        <v>438</v>
      </c>
      <c r="H322" t="s">
        <v>13</v>
      </c>
      <c r="I322">
        <f t="shared" ref="I322:I385" si="132">VLOOKUP(B322,Len,2,FALSE)</f>
        <v>1</v>
      </c>
      <c r="J322">
        <f t="shared" ref="J322:J385" si="133">VLOOKUP(B322,Len,3,FALSE)</f>
        <v>0</v>
      </c>
      <c r="K322">
        <f t="shared" ref="K322:K385" si="134">VLOOKUP(B322,ас,2,FALSE)</f>
        <v>109</v>
      </c>
      <c r="L322" t="str">
        <f t="shared" si="130"/>
        <v xml:space="preserve"> Latimeria chalumnae (West Indian ocean coelacanth).</v>
      </c>
      <c r="M322" t="str">
        <f t="shared" si="131"/>
        <v xml:space="preserve"> NCBI_TaxID=7897 {ECO:0000313|Ensembl:ENSLACP00000016670, ECO:0000313|Proteomes:UP000008672};</v>
      </c>
      <c r="N322" t="str">
        <f t="shared" ref="N322:N385" si="135">VLOOKUP(A322,пр,5,FALSE)</f>
        <v>Eukaryota</v>
      </c>
      <c r="O322" t="str">
        <f t="shared" ref="O322:O385" si="136">VLOOKUP(A322,пр,6,FALSE)</f>
        <v xml:space="preserve"> Metazoa</v>
      </c>
      <c r="P322" t="str">
        <f t="shared" ref="P322:P385" si="137">VLOOKUP(A322,пр,7,FALSE)</f>
        <v xml:space="preserve"> Chordata</v>
      </c>
      <c r="Q322" t="str">
        <f t="shared" ref="Q322:Q385" si="138">VLOOKUP(A322,пр,8,FALSE)</f>
        <v xml:space="preserve"> Craniata</v>
      </c>
      <c r="R322" t="str">
        <f t="shared" ref="R322:R385" si="139">VLOOKUP(A322,пр,9,FALSE)</f>
        <v xml:space="preserve"> Vertebrata</v>
      </c>
      <c r="S322" t="str">
        <f t="shared" ref="S322:S385" si="140">VLOOKUP(A322,пр,10,FALSE)</f>
        <v xml:space="preserve"> Euteleostomi</v>
      </c>
      <c r="T322" t="str">
        <f t="shared" ref="T322:T385" si="141">VLOOKUP(A322,пр,11,FALSE)</f>
        <v>Coelacanthiformes</v>
      </c>
      <c r="U322" t="str">
        <f t="shared" ref="U322:U385" si="142">VLOOKUP(A322,пр,12,FALSE)</f>
        <v xml:space="preserve"> Coelacanthidae</v>
      </c>
      <c r="V322" t="str">
        <f t="shared" ref="V322:V385" si="143">VLOOKUP(A322,пр,13,FALSE)</f>
        <v xml:space="preserve"> Latimeria.</v>
      </c>
      <c r="W322">
        <f t="shared" ref="W322:W385" si="144">VLOOKUP(A322,пр,14,FALSE)</f>
        <v>0</v>
      </c>
      <c r="X322">
        <f t="shared" ref="X322:X385" si="145">VLOOKUP(A322,пр,15,FALSE)</f>
        <v>0</v>
      </c>
      <c r="Y322">
        <f t="shared" ref="Y322:Y385" si="146">VLOOKUP(A322,пр,16,FALSE)</f>
        <v>0</v>
      </c>
      <c r="Z322">
        <f t="shared" ref="Z322:Z385" si="147">VLOOKUP(A322,пр,17,FALSE)</f>
        <v>0</v>
      </c>
      <c r="AA322">
        <f t="shared" ref="AA322:AA385" si="148">VLOOKUP(A322,пр,18,FALSE)</f>
        <v>0</v>
      </c>
      <c r="AB322">
        <f t="shared" ref="AB322:AB385" si="149">VLOOKUP(A322,пр,19,FALSE)</f>
        <v>0</v>
      </c>
      <c r="AC322">
        <f t="shared" ref="AC322:AC385" si="150">VLOOKUP(A322,пр,20,FALSE)</f>
        <v>0</v>
      </c>
      <c r="AD322">
        <f t="shared" ref="AD322:AD385" si="151">VLOOKUP(A322,пр,21,FALSE)</f>
        <v>0</v>
      </c>
      <c r="AE322">
        <f t="shared" ref="AE322:AE385" si="152">VLOOKUP(A322,пр,22,FALSE)</f>
        <v>0</v>
      </c>
      <c r="AF322">
        <f t="shared" ref="AF322:AF385" si="153">VLOOKUP(A322,пр,23,FALSE)</f>
        <v>0</v>
      </c>
    </row>
    <row r="323" spans="1:32" x14ac:dyDescent="0.25">
      <c r="A323" t="s">
        <v>546</v>
      </c>
      <c r="B323" t="s">
        <v>547</v>
      </c>
      <c r="C323">
        <v>257</v>
      </c>
      <c r="D323" t="s">
        <v>12</v>
      </c>
      <c r="E323">
        <v>122</v>
      </c>
      <c r="F323">
        <v>244</v>
      </c>
      <c r="G323">
        <v>438</v>
      </c>
      <c r="H323" t="s">
        <v>13</v>
      </c>
      <c r="I323">
        <f t="shared" si="132"/>
        <v>1</v>
      </c>
      <c r="J323">
        <f t="shared" si="133"/>
        <v>0</v>
      </c>
      <c r="K323">
        <f t="shared" si="134"/>
        <v>123</v>
      </c>
      <c r="L323" t="str">
        <f t="shared" si="130"/>
        <v xml:space="preserve"> Tetraodon nigroviridis (Spotted green pufferfish) (Chelonodon nigroviridis).</v>
      </c>
      <c r="M323" t="str">
        <f t="shared" si="131"/>
        <v xml:space="preserve"> NCBI_TaxID=99883 {ECO:0000313|Ensembl:ENSTNIP00000000117, ECO:0000313|Proteomes:UP000007303};</v>
      </c>
      <c r="N323" t="str">
        <f t="shared" si="135"/>
        <v>Eukaryota</v>
      </c>
      <c r="O323" t="str">
        <f t="shared" si="136"/>
        <v xml:space="preserve"> Metazoa</v>
      </c>
      <c r="P323" t="str">
        <f t="shared" si="137"/>
        <v xml:space="preserve"> Chordata</v>
      </c>
      <c r="Q323" t="str">
        <f t="shared" si="138"/>
        <v xml:space="preserve"> Craniata</v>
      </c>
      <c r="R323" t="str">
        <f t="shared" si="139"/>
        <v xml:space="preserve"> Vertebrata</v>
      </c>
      <c r="S323" t="str">
        <f t="shared" si="140"/>
        <v xml:space="preserve"> Euteleostomi</v>
      </c>
      <c r="T323" t="str">
        <f t="shared" si="141"/>
        <v>Actinopterygii</v>
      </c>
      <c r="U323" t="str">
        <f t="shared" si="142"/>
        <v xml:space="preserve"> Neopterygii</v>
      </c>
      <c r="V323" t="str">
        <f t="shared" si="143"/>
        <v xml:space="preserve"> Teleostei</v>
      </c>
      <c r="W323" t="str">
        <f t="shared" si="144"/>
        <v xml:space="preserve"> Neoteleostei</v>
      </c>
      <c r="X323" t="str">
        <f t="shared" si="145"/>
        <v xml:space="preserve"> Acanthomorphata</v>
      </c>
      <c r="Y323" t="str">
        <f t="shared" si="146"/>
        <v>Eupercaria</v>
      </c>
      <c r="Z323" t="str">
        <f t="shared" si="147"/>
        <v xml:space="preserve"> Tetraodontiformes</v>
      </c>
      <c r="AA323" t="str">
        <f t="shared" si="148"/>
        <v xml:space="preserve"> Tetradontoidea</v>
      </c>
      <c r="AB323" t="str">
        <f t="shared" si="149"/>
        <v xml:space="preserve"> Tetraodontidae</v>
      </c>
      <c r="AC323" t="str">
        <f t="shared" si="150"/>
        <v>Tetraodon.</v>
      </c>
      <c r="AD323">
        <f t="shared" si="151"/>
        <v>0</v>
      </c>
      <c r="AE323">
        <f t="shared" si="152"/>
        <v>0</v>
      </c>
      <c r="AF323">
        <f t="shared" si="153"/>
        <v>0</v>
      </c>
    </row>
    <row r="324" spans="1:32" x14ac:dyDescent="0.25">
      <c r="A324" t="s">
        <v>548</v>
      </c>
      <c r="B324" t="s">
        <v>549</v>
      </c>
      <c r="C324">
        <v>185</v>
      </c>
      <c r="D324" t="s">
        <v>12</v>
      </c>
      <c r="E324">
        <v>62</v>
      </c>
      <c r="F324">
        <v>179</v>
      </c>
      <c r="G324">
        <v>438</v>
      </c>
      <c r="H324" t="s">
        <v>13</v>
      </c>
      <c r="I324">
        <f t="shared" si="132"/>
        <v>1</v>
      </c>
      <c r="J324">
        <f t="shared" si="133"/>
        <v>0</v>
      </c>
      <c r="K324">
        <f t="shared" si="134"/>
        <v>118</v>
      </c>
      <c r="L324" t="str">
        <f t="shared" si="130"/>
        <v xml:space="preserve"> Tetraodon nigroviridis (Spotted green pufferfish) (Chelonodon nigroviridis).</v>
      </c>
      <c r="M324" t="str">
        <f t="shared" si="131"/>
        <v xml:space="preserve"> NCBI_TaxID=99883 {ECO:0000313|Ensembl:ENSTNIP00000001285, ECO:0000313|Proteomes:UP000007303};</v>
      </c>
      <c r="N324" t="str">
        <f t="shared" si="135"/>
        <v>Eukaryota</v>
      </c>
      <c r="O324" t="str">
        <f t="shared" si="136"/>
        <v xml:space="preserve"> Metazoa</v>
      </c>
      <c r="P324" t="str">
        <f t="shared" si="137"/>
        <v xml:space="preserve"> Chordata</v>
      </c>
      <c r="Q324" t="str">
        <f t="shared" si="138"/>
        <v xml:space="preserve"> Craniata</v>
      </c>
      <c r="R324" t="str">
        <f t="shared" si="139"/>
        <v xml:space="preserve"> Vertebrata</v>
      </c>
      <c r="S324" t="str">
        <f t="shared" si="140"/>
        <v xml:space="preserve"> Euteleostomi</v>
      </c>
      <c r="T324" t="str">
        <f t="shared" si="141"/>
        <v>Actinopterygii</v>
      </c>
      <c r="U324" t="str">
        <f t="shared" si="142"/>
        <v xml:space="preserve"> Neopterygii</v>
      </c>
      <c r="V324" t="str">
        <f t="shared" si="143"/>
        <v xml:space="preserve"> Teleostei</v>
      </c>
      <c r="W324" t="str">
        <f t="shared" si="144"/>
        <v xml:space="preserve"> Neoteleostei</v>
      </c>
      <c r="X324" t="str">
        <f t="shared" si="145"/>
        <v xml:space="preserve"> Acanthomorphata</v>
      </c>
      <c r="Y324" t="str">
        <f t="shared" si="146"/>
        <v>Eupercaria</v>
      </c>
      <c r="Z324" t="str">
        <f t="shared" si="147"/>
        <v xml:space="preserve"> Tetraodontiformes</v>
      </c>
      <c r="AA324" t="str">
        <f t="shared" si="148"/>
        <v xml:space="preserve"> Tetradontoidea</v>
      </c>
      <c r="AB324" t="str">
        <f t="shared" si="149"/>
        <v xml:space="preserve"> Tetraodontidae</v>
      </c>
      <c r="AC324" t="str">
        <f t="shared" si="150"/>
        <v>Tetraodon.</v>
      </c>
      <c r="AD324">
        <f t="shared" si="151"/>
        <v>0</v>
      </c>
      <c r="AE324">
        <f t="shared" si="152"/>
        <v>0</v>
      </c>
      <c r="AF324">
        <f t="shared" si="153"/>
        <v>0</v>
      </c>
    </row>
    <row r="325" spans="1:32" x14ac:dyDescent="0.25">
      <c r="A325" t="s">
        <v>550</v>
      </c>
      <c r="B325" t="s">
        <v>551</v>
      </c>
      <c r="C325">
        <v>175</v>
      </c>
      <c r="D325" t="s">
        <v>12</v>
      </c>
      <c r="E325">
        <v>47</v>
      </c>
      <c r="F325">
        <v>169</v>
      </c>
      <c r="G325">
        <v>438</v>
      </c>
      <c r="H325" t="s">
        <v>13</v>
      </c>
      <c r="I325">
        <f t="shared" si="132"/>
        <v>1</v>
      </c>
      <c r="J325">
        <f t="shared" si="133"/>
        <v>0</v>
      </c>
      <c r="K325">
        <f t="shared" si="134"/>
        <v>123</v>
      </c>
      <c r="L325" t="str">
        <f t="shared" si="130"/>
        <v xml:space="preserve"> Tetraodon nigroviridis (Spotted green pufferfish) (Chelonodon nigroviridis).</v>
      </c>
      <c r="M325" t="str">
        <f t="shared" si="131"/>
        <v xml:space="preserve"> NCBI_TaxID=99883 {ECO:0000313|Ensembl:ENSTNIP00000012379, ECO:0000313|Proteomes:UP000007303};</v>
      </c>
      <c r="N325" t="str">
        <f t="shared" si="135"/>
        <v>Eukaryota</v>
      </c>
      <c r="O325" t="str">
        <f t="shared" si="136"/>
        <v xml:space="preserve"> Metazoa</v>
      </c>
      <c r="P325" t="str">
        <f t="shared" si="137"/>
        <v xml:space="preserve"> Chordata</v>
      </c>
      <c r="Q325" t="str">
        <f t="shared" si="138"/>
        <v xml:space="preserve"> Craniata</v>
      </c>
      <c r="R325" t="str">
        <f t="shared" si="139"/>
        <v xml:space="preserve"> Vertebrata</v>
      </c>
      <c r="S325" t="str">
        <f t="shared" si="140"/>
        <v xml:space="preserve"> Euteleostomi</v>
      </c>
      <c r="T325" t="str">
        <f t="shared" si="141"/>
        <v>Actinopterygii</v>
      </c>
      <c r="U325" t="str">
        <f t="shared" si="142"/>
        <v xml:space="preserve"> Neopterygii</v>
      </c>
      <c r="V325" t="str">
        <f t="shared" si="143"/>
        <v xml:space="preserve"> Teleostei</v>
      </c>
      <c r="W325" t="str">
        <f t="shared" si="144"/>
        <v xml:space="preserve"> Neoteleostei</v>
      </c>
      <c r="X325" t="str">
        <f t="shared" si="145"/>
        <v xml:space="preserve"> Acanthomorphata</v>
      </c>
      <c r="Y325" t="str">
        <f t="shared" si="146"/>
        <v>Eupercaria</v>
      </c>
      <c r="Z325" t="str">
        <f t="shared" si="147"/>
        <v xml:space="preserve"> Tetraodontiformes</v>
      </c>
      <c r="AA325" t="str">
        <f t="shared" si="148"/>
        <v xml:space="preserve"> Tetradontoidea</v>
      </c>
      <c r="AB325" t="str">
        <f t="shared" si="149"/>
        <v xml:space="preserve"> Tetraodontidae</v>
      </c>
      <c r="AC325" t="str">
        <f t="shared" si="150"/>
        <v>Tetraodon.</v>
      </c>
      <c r="AD325">
        <f t="shared" si="151"/>
        <v>0</v>
      </c>
      <c r="AE325">
        <f t="shared" si="152"/>
        <v>0</v>
      </c>
      <c r="AF325">
        <f t="shared" si="153"/>
        <v>0</v>
      </c>
    </row>
    <row r="326" spans="1:32" x14ac:dyDescent="0.25">
      <c r="A326" t="s">
        <v>552</v>
      </c>
      <c r="B326" t="s">
        <v>553</v>
      </c>
      <c r="C326">
        <v>147</v>
      </c>
      <c r="D326" t="s">
        <v>12</v>
      </c>
      <c r="E326">
        <v>35</v>
      </c>
      <c r="F326">
        <v>143</v>
      </c>
      <c r="G326">
        <v>438</v>
      </c>
      <c r="H326" t="s">
        <v>13</v>
      </c>
      <c r="I326">
        <f t="shared" si="132"/>
        <v>1</v>
      </c>
      <c r="J326">
        <f t="shared" si="133"/>
        <v>0</v>
      </c>
      <c r="K326">
        <f t="shared" si="134"/>
        <v>109</v>
      </c>
      <c r="L326" t="str">
        <f t="shared" si="130"/>
        <v xml:space="preserve"> Anolis carolinensis (Green anole) (American chameleon).</v>
      </c>
      <c r="M326" t="str">
        <f t="shared" si="131"/>
        <v xml:space="preserve"> NCBI_TaxID=28377 {ECO:0000313|Ensembl:ENSACAP00000001388, ECO:0000313|Proteomes:UP000001646};</v>
      </c>
      <c r="N326" t="str">
        <f t="shared" si="135"/>
        <v>Eukaryota</v>
      </c>
      <c r="O326" t="str">
        <f t="shared" si="136"/>
        <v xml:space="preserve"> Metazoa</v>
      </c>
      <c r="P326" t="str">
        <f t="shared" si="137"/>
        <v xml:space="preserve"> Chordata</v>
      </c>
      <c r="Q326" t="str">
        <f t="shared" si="138"/>
        <v xml:space="preserve"> Craniata</v>
      </c>
      <c r="R326" t="str">
        <f t="shared" si="139"/>
        <v xml:space="preserve"> Vertebrata</v>
      </c>
      <c r="S326" t="str">
        <f t="shared" si="140"/>
        <v xml:space="preserve"> Euteleostomi</v>
      </c>
      <c r="T326" t="str">
        <f t="shared" si="141"/>
        <v>Lepidosauria</v>
      </c>
      <c r="U326" t="str">
        <f t="shared" si="142"/>
        <v xml:space="preserve"> Squamata</v>
      </c>
      <c r="V326" t="str">
        <f t="shared" si="143"/>
        <v xml:space="preserve"> Bifurcata</v>
      </c>
      <c r="W326" t="str">
        <f t="shared" si="144"/>
        <v xml:space="preserve"> Unidentata</v>
      </c>
      <c r="X326" t="str">
        <f t="shared" si="145"/>
        <v xml:space="preserve"> Episquamata</v>
      </c>
      <c r="Y326" t="str">
        <f t="shared" si="146"/>
        <v>Toxicofera</v>
      </c>
      <c r="Z326" t="str">
        <f t="shared" si="147"/>
        <v xml:space="preserve"> Iguania</v>
      </c>
      <c r="AA326" t="str">
        <f t="shared" si="148"/>
        <v xml:space="preserve"> Iguanidae</v>
      </c>
      <c r="AB326" t="str">
        <f t="shared" si="149"/>
        <v xml:space="preserve"> Polychrotinae</v>
      </c>
      <c r="AC326" t="str">
        <f t="shared" si="150"/>
        <v xml:space="preserve"> Anolis.</v>
      </c>
      <c r="AD326">
        <f t="shared" si="151"/>
        <v>0</v>
      </c>
      <c r="AE326">
        <f t="shared" si="152"/>
        <v>0</v>
      </c>
      <c r="AF326">
        <f t="shared" si="153"/>
        <v>0</v>
      </c>
    </row>
    <row r="327" spans="1:32" x14ac:dyDescent="0.25">
      <c r="A327" t="s">
        <v>554</v>
      </c>
      <c r="B327" t="s">
        <v>555</v>
      </c>
      <c r="C327">
        <v>155</v>
      </c>
      <c r="D327" t="s">
        <v>12</v>
      </c>
      <c r="E327">
        <v>29</v>
      </c>
      <c r="F327">
        <v>148</v>
      </c>
      <c r="G327">
        <v>438</v>
      </c>
      <c r="H327" t="s">
        <v>13</v>
      </c>
      <c r="I327">
        <f t="shared" si="132"/>
        <v>1</v>
      </c>
      <c r="J327">
        <f t="shared" si="133"/>
        <v>0</v>
      </c>
      <c r="K327">
        <f t="shared" si="134"/>
        <v>120</v>
      </c>
      <c r="L327" t="str">
        <f t="shared" si="130"/>
        <v xml:space="preserve"> Anolis carolinensis (Green anole) (American chameleon).</v>
      </c>
      <c r="M327" t="str">
        <f t="shared" si="131"/>
        <v xml:space="preserve"> NCBI_TaxID=28377 {ECO:0000313|Ensembl:ENSACAP00000001395, ECO:0000313|Proteomes:UP000001646};</v>
      </c>
      <c r="N327" t="str">
        <f t="shared" si="135"/>
        <v>Eukaryota</v>
      </c>
      <c r="O327" t="str">
        <f t="shared" si="136"/>
        <v xml:space="preserve"> Metazoa</v>
      </c>
      <c r="P327" t="str">
        <f t="shared" si="137"/>
        <v xml:space="preserve"> Chordata</v>
      </c>
      <c r="Q327" t="str">
        <f t="shared" si="138"/>
        <v xml:space="preserve"> Craniata</v>
      </c>
      <c r="R327" t="str">
        <f t="shared" si="139"/>
        <v xml:space="preserve"> Vertebrata</v>
      </c>
      <c r="S327" t="str">
        <f t="shared" si="140"/>
        <v xml:space="preserve"> Euteleostomi</v>
      </c>
      <c r="T327" t="str">
        <f t="shared" si="141"/>
        <v>Lepidosauria</v>
      </c>
      <c r="U327" t="str">
        <f t="shared" si="142"/>
        <v xml:space="preserve"> Squamata</v>
      </c>
      <c r="V327" t="str">
        <f t="shared" si="143"/>
        <v xml:space="preserve"> Bifurcata</v>
      </c>
      <c r="W327" t="str">
        <f t="shared" si="144"/>
        <v xml:space="preserve"> Unidentata</v>
      </c>
      <c r="X327" t="str">
        <f t="shared" si="145"/>
        <v xml:space="preserve"> Episquamata</v>
      </c>
      <c r="Y327" t="str">
        <f t="shared" si="146"/>
        <v>Toxicofera</v>
      </c>
      <c r="Z327" t="str">
        <f t="shared" si="147"/>
        <v xml:space="preserve"> Iguania</v>
      </c>
      <c r="AA327" t="str">
        <f t="shared" si="148"/>
        <v xml:space="preserve"> Iguanidae</v>
      </c>
      <c r="AB327" t="str">
        <f t="shared" si="149"/>
        <v xml:space="preserve"> Polychrotinae</v>
      </c>
      <c r="AC327" t="str">
        <f t="shared" si="150"/>
        <v xml:space="preserve"> Anolis.</v>
      </c>
      <c r="AD327">
        <f t="shared" si="151"/>
        <v>0</v>
      </c>
      <c r="AE327">
        <f t="shared" si="152"/>
        <v>0</v>
      </c>
      <c r="AF327">
        <f t="shared" si="153"/>
        <v>0</v>
      </c>
    </row>
    <row r="328" spans="1:32" x14ac:dyDescent="0.25">
      <c r="A328" t="s">
        <v>556</v>
      </c>
      <c r="B328" t="s">
        <v>557</v>
      </c>
      <c r="C328">
        <v>184</v>
      </c>
      <c r="D328" t="s">
        <v>12</v>
      </c>
      <c r="E328">
        <v>55</v>
      </c>
      <c r="F328">
        <v>173</v>
      </c>
      <c r="G328">
        <v>438</v>
      </c>
      <c r="H328" t="s">
        <v>13</v>
      </c>
      <c r="I328">
        <f t="shared" si="132"/>
        <v>1</v>
      </c>
      <c r="J328">
        <f t="shared" si="133"/>
        <v>0</v>
      </c>
      <c r="K328">
        <f t="shared" si="134"/>
        <v>119</v>
      </c>
      <c r="L328" t="str">
        <f t="shared" si="130"/>
        <v xml:space="preserve"> Anolis carolinensis (Green anole) (American chameleon).</v>
      </c>
      <c r="M328" t="str">
        <f t="shared" si="131"/>
        <v xml:space="preserve"> NCBI_TaxID=28377 {ECO:0000313|Ensembl:ENSACAP00000001396, ECO:0000313|Proteomes:UP000001646};</v>
      </c>
      <c r="N328" t="str">
        <f t="shared" si="135"/>
        <v>Eukaryota</v>
      </c>
      <c r="O328" t="str">
        <f t="shared" si="136"/>
        <v xml:space="preserve"> Metazoa</v>
      </c>
      <c r="P328" t="str">
        <f t="shared" si="137"/>
        <v xml:space="preserve"> Chordata</v>
      </c>
      <c r="Q328" t="str">
        <f t="shared" si="138"/>
        <v xml:space="preserve"> Craniata</v>
      </c>
      <c r="R328" t="str">
        <f t="shared" si="139"/>
        <v xml:space="preserve"> Vertebrata</v>
      </c>
      <c r="S328" t="str">
        <f t="shared" si="140"/>
        <v xml:space="preserve"> Euteleostomi</v>
      </c>
      <c r="T328" t="str">
        <f t="shared" si="141"/>
        <v>Lepidosauria</v>
      </c>
      <c r="U328" t="str">
        <f t="shared" si="142"/>
        <v xml:space="preserve"> Squamata</v>
      </c>
      <c r="V328" t="str">
        <f t="shared" si="143"/>
        <v xml:space="preserve"> Bifurcata</v>
      </c>
      <c r="W328" t="str">
        <f t="shared" si="144"/>
        <v xml:space="preserve"> Unidentata</v>
      </c>
      <c r="X328" t="str">
        <f t="shared" si="145"/>
        <v xml:space="preserve"> Episquamata</v>
      </c>
      <c r="Y328" t="str">
        <f t="shared" si="146"/>
        <v>Toxicofera</v>
      </c>
      <c r="Z328" t="str">
        <f t="shared" si="147"/>
        <v xml:space="preserve"> Iguania</v>
      </c>
      <c r="AA328" t="str">
        <f t="shared" si="148"/>
        <v xml:space="preserve"> Iguanidae</v>
      </c>
      <c r="AB328" t="str">
        <f t="shared" si="149"/>
        <v xml:space="preserve"> Polychrotinae</v>
      </c>
      <c r="AC328" t="str">
        <f t="shared" si="150"/>
        <v xml:space="preserve"> Anolis.</v>
      </c>
      <c r="AD328">
        <f t="shared" si="151"/>
        <v>0</v>
      </c>
      <c r="AE328">
        <f t="shared" si="152"/>
        <v>0</v>
      </c>
      <c r="AF328">
        <f t="shared" si="153"/>
        <v>0</v>
      </c>
    </row>
    <row r="329" spans="1:32" x14ac:dyDescent="0.25">
      <c r="A329" t="s">
        <v>558</v>
      </c>
      <c r="B329" t="s">
        <v>559</v>
      </c>
      <c r="C329">
        <v>170</v>
      </c>
      <c r="D329" t="s">
        <v>12</v>
      </c>
      <c r="E329">
        <v>48</v>
      </c>
      <c r="F329">
        <v>169</v>
      </c>
      <c r="G329">
        <v>438</v>
      </c>
      <c r="H329" t="s">
        <v>13</v>
      </c>
      <c r="I329">
        <f t="shared" si="132"/>
        <v>1</v>
      </c>
      <c r="J329">
        <f t="shared" si="133"/>
        <v>0</v>
      </c>
      <c r="K329">
        <f t="shared" si="134"/>
        <v>122</v>
      </c>
      <c r="L329" t="str">
        <f t="shared" si="130"/>
        <v xml:space="preserve"> Anolis carolinensis (Green anole) (American chameleon).</v>
      </c>
      <c r="M329" t="str">
        <f t="shared" si="131"/>
        <v xml:space="preserve"> NCBI_TaxID=28377 {ECO:0000313|Ensembl:ENSACAP00000015126, ECO:0000313|Proteomes:UP000001646};</v>
      </c>
      <c r="N329" t="str">
        <f t="shared" si="135"/>
        <v>Eukaryota</v>
      </c>
      <c r="O329" t="str">
        <f t="shared" si="136"/>
        <v xml:space="preserve"> Metazoa</v>
      </c>
      <c r="P329" t="str">
        <f t="shared" si="137"/>
        <v xml:space="preserve"> Chordata</v>
      </c>
      <c r="Q329" t="str">
        <f t="shared" si="138"/>
        <v xml:space="preserve"> Craniata</v>
      </c>
      <c r="R329" t="str">
        <f t="shared" si="139"/>
        <v xml:space="preserve"> Vertebrata</v>
      </c>
      <c r="S329" t="str">
        <f t="shared" si="140"/>
        <v xml:space="preserve"> Euteleostomi</v>
      </c>
      <c r="T329" t="str">
        <f t="shared" si="141"/>
        <v>Lepidosauria</v>
      </c>
      <c r="U329" t="str">
        <f t="shared" si="142"/>
        <v xml:space="preserve"> Squamata</v>
      </c>
      <c r="V329" t="str">
        <f t="shared" si="143"/>
        <v xml:space="preserve"> Bifurcata</v>
      </c>
      <c r="W329" t="str">
        <f t="shared" si="144"/>
        <v xml:space="preserve"> Unidentata</v>
      </c>
      <c r="X329" t="str">
        <f t="shared" si="145"/>
        <v xml:space="preserve"> Episquamata</v>
      </c>
      <c r="Y329" t="str">
        <f t="shared" si="146"/>
        <v>Toxicofera</v>
      </c>
      <c r="Z329" t="str">
        <f t="shared" si="147"/>
        <v xml:space="preserve"> Iguania</v>
      </c>
      <c r="AA329" t="str">
        <f t="shared" si="148"/>
        <v xml:space="preserve"> Iguanidae</v>
      </c>
      <c r="AB329" t="str">
        <f t="shared" si="149"/>
        <v xml:space="preserve"> Polychrotinae</v>
      </c>
      <c r="AC329" t="str">
        <f t="shared" si="150"/>
        <v xml:space="preserve"> Anolis.</v>
      </c>
      <c r="AD329">
        <f t="shared" si="151"/>
        <v>0</v>
      </c>
      <c r="AE329">
        <f t="shared" si="152"/>
        <v>0</v>
      </c>
      <c r="AF329">
        <f t="shared" si="153"/>
        <v>0</v>
      </c>
    </row>
    <row r="330" spans="1:32" x14ac:dyDescent="0.25">
      <c r="A330" t="s">
        <v>560</v>
      </c>
      <c r="B330" t="s">
        <v>561</v>
      </c>
      <c r="C330">
        <v>294</v>
      </c>
      <c r="D330" t="s">
        <v>12</v>
      </c>
      <c r="E330">
        <v>167</v>
      </c>
      <c r="F330">
        <v>290</v>
      </c>
      <c r="G330">
        <v>438</v>
      </c>
      <c r="H330" t="s">
        <v>13</v>
      </c>
      <c r="I330">
        <f t="shared" si="132"/>
        <v>1</v>
      </c>
      <c r="J330">
        <f t="shared" si="133"/>
        <v>1</v>
      </c>
      <c r="K330">
        <f t="shared" si="134"/>
        <v>124</v>
      </c>
      <c r="L330" t="str">
        <f t="shared" si="130"/>
        <v xml:space="preserve"> Meleagris gallopavo (Common turkey).</v>
      </c>
      <c r="M330" t="str">
        <f t="shared" si="131"/>
        <v xml:space="preserve"> NCBI_TaxID=9103 {ECO:0000313|Ensembl:ENSMGAP00000017537, ECO:0000313|Proteomes:UP000001645};</v>
      </c>
      <c r="N330" t="str">
        <f t="shared" si="135"/>
        <v>Eukaryota</v>
      </c>
      <c r="O330" t="str">
        <f t="shared" si="136"/>
        <v xml:space="preserve"> Metazoa</v>
      </c>
      <c r="P330" t="str">
        <f t="shared" si="137"/>
        <v xml:space="preserve"> Chordata</v>
      </c>
      <c r="Q330" t="str">
        <f t="shared" si="138"/>
        <v xml:space="preserve"> Craniata</v>
      </c>
      <c r="R330" t="str">
        <f t="shared" si="139"/>
        <v xml:space="preserve"> Vertebrata</v>
      </c>
      <c r="S330" t="str">
        <f t="shared" si="140"/>
        <v xml:space="preserve"> Euteleostomi</v>
      </c>
      <c r="T330" t="str">
        <f t="shared" si="141"/>
        <v>Archelosauria</v>
      </c>
      <c r="U330" t="str">
        <f t="shared" si="142"/>
        <v xml:space="preserve"> Archosauria</v>
      </c>
      <c r="V330" t="str">
        <f t="shared" si="143"/>
        <v xml:space="preserve"> Dinosauria</v>
      </c>
      <c r="W330" t="str">
        <f t="shared" si="144"/>
        <v xml:space="preserve"> Saurischia</v>
      </c>
      <c r="X330" t="str">
        <f t="shared" si="145"/>
        <v xml:space="preserve"> Theropoda</v>
      </c>
      <c r="Y330" t="str">
        <f t="shared" si="146"/>
        <v>Coelurosauria</v>
      </c>
      <c r="Z330" t="str">
        <f t="shared" si="147"/>
        <v xml:space="preserve"> Aves</v>
      </c>
      <c r="AA330" t="str">
        <f t="shared" si="148"/>
        <v xml:space="preserve"> Neognathae</v>
      </c>
      <c r="AB330" t="str">
        <f t="shared" si="149"/>
        <v xml:space="preserve"> Galloanserae</v>
      </c>
      <c r="AC330" t="str">
        <f t="shared" si="150"/>
        <v xml:space="preserve"> Galliformes</v>
      </c>
      <c r="AD330" t="str">
        <f t="shared" si="151"/>
        <v>Phasianidae</v>
      </c>
      <c r="AE330" t="str">
        <f t="shared" si="152"/>
        <v xml:space="preserve"> Meleagridinae</v>
      </c>
      <c r="AF330" t="str">
        <f t="shared" si="153"/>
        <v xml:space="preserve"> Meleagris.</v>
      </c>
    </row>
    <row r="331" spans="1:32" x14ac:dyDescent="0.25">
      <c r="A331" t="s">
        <v>560</v>
      </c>
      <c r="B331" t="s">
        <v>561</v>
      </c>
      <c r="C331">
        <v>294</v>
      </c>
      <c r="D331" t="s">
        <v>26</v>
      </c>
      <c r="E331">
        <v>44</v>
      </c>
      <c r="F331">
        <v>121</v>
      </c>
      <c r="G331">
        <v>101</v>
      </c>
      <c r="H331" t="s">
        <v>27</v>
      </c>
      <c r="I331">
        <f t="shared" si="132"/>
        <v>1</v>
      </c>
      <c r="J331">
        <f t="shared" si="133"/>
        <v>1</v>
      </c>
      <c r="K331">
        <f t="shared" si="134"/>
        <v>124</v>
      </c>
      <c r="L331" t="str">
        <f t="shared" si="130"/>
        <v xml:space="preserve"> Meleagris gallopavo (Common turkey).</v>
      </c>
      <c r="M331" t="str">
        <f t="shared" si="131"/>
        <v xml:space="preserve"> NCBI_TaxID=9103 {ECO:0000313|Ensembl:ENSMGAP00000017537, ECO:0000313|Proteomes:UP000001645};</v>
      </c>
      <c r="N331" t="str">
        <f t="shared" si="135"/>
        <v>Eukaryota</v>
      </c>
      <c r="O331" t="str">
        <f t="shared" si="136"/>
        <v xml:space="preserve"> Metazoa</v>
      </c>
      <c r="P331" t="str">
        <f t="shared" si="137"/>
        <v xml:space="preserve"> Chordata</v>
      </c>
      <c r="Q331" t="str">
        <f t="shared" si="138"/>
        <v xml:space="preserve"> Craniata</v>
      </c>
      <c r="R331" t="str">
        <f t="shared" si="139"/>
        <v xml:space="preserve"> Vertebrata</v>
      </c>
      <c r="S331" t="str">
        <f t="shared" si="140"/>
        <v xml:space="preserve"> Euteleostomi</v>
      </c>
      <c r="T331" t="str">
        <f t="shared" si="141"/>
        <v>Archelosauria</v>
      </c>
      <c r="U331" t="str">
        <f t="shared" si="142"/>
        <v xml:space="preserve"> Archosauria</v>
      </c>
      <c r="V331" t="str">
        <f t="shared" si="143"/>
        <v xml:space="preserve"> Dinosauria</v>
      </c>
      <c r="W331" t="str">
        <f t="shared" si="144"/>
        <v xml:space="preserve"> Saurischia</v>
      </c>
      <c r="X331" t="str">
        <f t="shared" si="145"/>
        <v xml:space="preserve"> Theropoda</v>
      </c>
      <c r="Y331" t="str">
        <f t="shared" si="146"/>
        <v>Coelurosauria</v>
      </c>
      <c r="Z331" t="str">
        <f t="shared" si="147"/>
        <v xml:space="preserve"> Aves</v>
      </c>
      <c r="AA331" t="str">
        <f t="shared" si="148"/>
        <v xml:space="preserve"> Neognathae</v>
      </c>
      <c r="AB331" t="str">
        <f t="shared" si="149"/>
        <v xml:space="preserve"> Galloanserae</v>
      </c>
      <c r="AC331" t="str">
        <f t="shared" si="150"/>
        <v xml:space="preserve"> Galliformes</v>
      </c>
      <c r="AD331" t="str">
        <f t="shared" si="151"/>
        <v>Phasianidae</v>
      </c>
      <c r="AE331" t="str">
        <f t="shared" si="152"/>
        <v xml:space="preserve"> Meleagridinae</v>
      </c>
      <c r="AF331" t="str">
        <f t="shared" si="153"/>
        <v xml:space="preserve"> Meleagris.</v>
      </c>
    </row>
    <row r="332" spans="1:32" x14ac:dyDescent="0.25">
      <c r="A332" t="s">
        <v>562</v>
      </c>
      <c r="B332" t="s">
        <v>563</v>
      </c>
      <c r="C332">
        <v>155</v>
      </c>
      <c r="D332" t="s">
        <v>12</v>
      </c>
      <c r="E332">
        <v>39</v>
      </c>
      <c r="F332">
        <v>151</v>
      </c>
      <c r="G332">
        <v>438</v>
      </c>
      <c r="H332" t="s">
        <v>13</v>
      </c>
      <c r="I332">
        <f t="shared" si="132"/>
        <v>1</v>
      </c>
      <c r="J332">
        <f t="shared" si="133"/>
        <v>0</v>
      </c>
      <c r="K332">
        <f t="shared" si="134"/>
        <v>113</v>
      </c>
      <c r="L332" t="str">
        <f t="shared" si="130"/>
        <v xml:space="preserve"> Homo sapiens (Human).</v>
      </c>
      <c r="M332" t="str">
        <f t="shared" si="131"/>
        <v xml:space="preserve"> NCBI_TaxID=9606;</v>
      </c>
      <c r="N332" t="str">
        <f t="shared" si="135"/>
        <v>Eukaryota</v>
      </c>
      <c r="O332" t="str">
        <f t="shared" si="136"/>
        <v xml:space="preserve"> Metazoa</v>
      </c>
      <c r="P332" t="str">
        <f t="shared" si="137"/>
        <v xml:space="preserve"> Chordata</v>
      </c>
      <c r="Q332" t="str">
        <f t="shared" si="138"/>
        <v xml:space="preserve"> Craniata</v>
      </c>
      <c r="R332" t="str">
        <f t="shared" si="139"/>
        <v xml:space="preserve"> Vertebrata</v>
      </c>
      <c r="S332" t="str">
        <f t="shared" si="140"/>
        <v xml:space="preserve"> Euteleostomi</v>
      </c>
      <c r="T332" t="str">
        <f t="shared" si="141"/>
        <v>Mammalia</v>
      </c>
      <c r="U332" t="str">
        <f t="shared" si="142"/>
        <v xml:space="preserve"> Eutheria</v>
      </c>
      <c r="V332" t="str">
        <f t="shared" si="143"/>
        <v xml:space="preserve"> Euarchontoglires</v>
      </c>
      <c r="W332" t="str">
        <f t="shared" si="144"/>
        <v xml:space="preserve"> Primates</v>
      </c>
      <c r="X332" t="str">
        <f t="shared" si="145"/>
        <v xml:space="preserve"> Haplorrhini</v>
      </c>
      <c r="Y332" t="str">
        <f t="shared" si="146"/>
        <v>Catarrhini</v>
      </c>
      <c r="Z332" t="str">
        <f t="shared" si="147"/>
        <v xml:space="preserve"> Hominidae</v>
      </c>
      <c r="AA332" t="str">
        <f t="shared" si="148"/>
        <v xml:space="preserve"> Homo.</v>
      </c>
      <c r="AB332">
        <f t="shared" si="149"/>
        <v>0</v>
      </c>
      <c r="AC332">
        <f t="shared" si="150"/>
        <v>0</v>
      </c>
      <c r="AD332">
        <f t="shared" si="151"/>
        <v>0</v>
      </c>
      <c r="AE332">
        <f t="shared" si="152"/>
        <v>0</v>
      </c>
      <c r="AF332">
        <f t="shared" si="153"/>
        <v>0</v>
      </c>
    </row>
    <row r="333" spans="1:32" x14ac:dyDescent="0.25">
      <c r="A333" t="s">
        <v>564</v>
      </c>
      <c r="B333" t="s">
        <v>565</v>
      </c>
      <c r="C333">
        <v>156</v>
      </c>
      <c r="D333" t="s">
        <v>12</v>
      </c>
      <c r="E333">
        <v>34</v>
      </c>
      <c r="F333">
        <v>152</v>
      </c>
      <c r="G333">
        <v>438</v>
      </c>
      <c r="H333" t="s">
        <v>13</v>
      </c>
      <c r="I333">
        <f t="shared" si="132"/>
        <v>1</v>
      </c>
      <c r="J333">
        <f t="shared" si="133"/>
        <v>0</v>
      </c>
      <c r="K333">
        <f t="shared" si="134"/>
        <v>119</v>
      </c>
      <c r="L333" t="str">
        <f t="shared" si="130"/>
        <v xml:space="preserve"> Mus musculus (Mouse).</v>
      </c>
      <c r="M333" t="str">
        <f t="shared" si="131"/>
        <v xml:space="preserve"> NCBI_TaxID=10090;</v>
      </c>
      <c r="N333" t="str">
        <f t="shared" si="135"/>
        <v>Eukaryota</v>
      </c>
      <c r="O333" t="str">
        <f t="shared" si="136"/>
        <v xml:space="preserve"> Metazoa</v>
      </c>
      <c r="P333" t="str">
        <f t="shared" si="137"/>
        <v xml:space="preserve"> Chordata</v>
      </c>
      <c r="Q333" t="str">
        <f t="shared" si="138"/>
        <v xml:space="preserve"> Craniata</v>
      </c>
      <c r="R333" t="str">
        <f t="shared" si="139"/>
        <v xml:space="preserve"> Vertebrata</v>
      </c>
      <c r="S333" t="str">
        <f t="shared" si="140"/>
        <v xml:space="preserve"> Euteleostomi</v>
      </c>
      <c r="T333" t="str">
        <f t="shared" si="141"/>
        <v>Mammalia</v>
      </c>
      <c r="U333" t="str">
        <f t="shared" si="142"/>
        <v xml:space="preserve"> Eutheria</v>
      </c>
      <c r="V333" t="str">
        <f t="shared" si="143"/>
        <v xml:space="preserve"> Euarchontoglires</v>
      </c>
      <c r="W333" t="str">
        <f t="shared" si="144"/>
        <v xml:space="preserve"> Glires</v>
      </c>
      <c r="X333" t="str">
        <f t="shared" si="145"/>
        <v xml:space="preserve"> Rodentia</v>
      </c>
      <c r="Y333" t="str">
        <f t="shared" si="146"/>
        <v xml:space="preserve"> Sciurognathi</v>
      </c>
      <c r="Z333" t="str">
        <f t="shared" si="147"/>
        <v>Muroidea</v>
      </c>
      <c r="AA333" t="str">
        <f t="shared" si="148"/>
        <v xml:space="preserve"> Muridae</v>
      </c>
      <c r="AB333" t="str">
        <f t="shared" si="149"/>
        <v xml:space="preserve"> Murinae</v>
      </c>
      <c r="AC333" t="str">
        <f t="shared" si="150"/>
        <v xml:space="preserve"> Mus</v>
      </c>
      <c r="AD333" t="str">
        <f t="shared" si="151"/>
        <v xml:space="preserve"> Mus.</v>
      </c>
      <c r="AE333">
        <f t="shared" si="152"/>
        <v>0</v>
      </c>
      <c r="AF333">
        <f t="shared" si="153"/>
        <v>0</v>
      </c>
    </row>
    <row r="334" spans="1:32" x14ac:dyDescent="0.25">
      <c r="A334" t="s">
        <v>566</v>
      </c>
      <c r="B334" t="s">
        <v>567</v>
      </c>
      <c r="C334">
        <v>350</v>
      </c>
      <c r="D334" t="s">
        <v>12</v>
      </c>
      <c r="E334">
        <v>230</v>
      </c>
      <c r="F334">
        <v>338</v>
      </c>
      <c r="G334">
        <v>438</v>
      </c>
      <c r="H334" t="s">
        <v>13</v>
      </c>
      <c r="I334">
        <f t="shared" si="132"/>
        <v>1</v>
      </c>
      <c r="J334">
        <f t="shared" si="133"/>
        <v>0</v>
      </c>
      <c r="K334">
        <f t="shared" si="134"/>
        <v>109</v>
      </c>
      <c r="L334" t="str">
        <f t="shared" si="130"/>
        <v xml:space="preserve"> Oreochromis niloticus (Nile tilapia) (Tilapia nilotica).</v>
      </c>
      <c r="M334" t="str">
        <f t="shared" si="131"/>
        <v xml:space="preserve"> NCBI_TaxID=8128 {ECO:0000313|Ensembl:ENSONIP00000004289, ECO:0000313|Proteomes:UP000005207};</v>
      </c>
      <c r="N334" t="str">
        <f t="shared" si="135"/>
        <v>Eukaryota</v>
      </c>
      <c r="O334" t="str">
        <f t="shared" si="136"/>
        <v xml:space="preserve"> Metazoa</v>
      </c>
      <c r="P334" t="str">
        <f t="shared" si="137"/>
        <v xml:space="preserve"> Chordata</v>
      </c>
      <c r="Q334" t="str">
        <f t="shared" si="138"/>
        <v xml:space="preserve"> Craniata</v>
      </c>
      <c r="R334" t="str">
        <f t="shared" si="139"/>
        <v xml:space="preserve"> Vertebrata</v>
      </c>
      <c r="S334" t="str">
        <f t="shared" si="140"/>
        <v xml:space="preserve"> Euteleostomi</v>
      </c>
      <c r="T334" t="str">
        <f t="shared" si="141"/>
        <v>Actinopterygii</v>
      </c>
      <c r="U334" t="str">
        <f t="shared" si="142"/>
        <v xml:space="preserve"> Neopterygii</v>
      </c>
      <c r="V334" t="str">
        <f t="shared" si="143"/>
        <v xml:space="preserve"> Teleostei</v>
      </c>
      <c r="W334" t="str">
        <f t="shared" si="144"/>
        <v xml:space="preserve"> Neoteleostei</v>
      </c>
      <c r="X334" t="str">
        <f t="shared" si="145"/>
        <v xml:space="preserve"> Acanthomorphata</v>
      </c>
      <c r="Y334" t="str">
        <f t="shared" si="146"/>
        <v>Ovalentaria</v>
      </c>
      <c r="Z334" t="str">
        <f t="shared" si="147"/>
        <v xml:space="preserve"> Cichlomorphae</v>
      </c>
      <c r="AA334" t="str">
        <f t="shared" si="148"/>
        <v xml:space="preserve"> Cichliformes</v>
      </c>
      <c r="AB334" t="str">
        <f t="shared" si="149"/>
        <v xml:space="preserve"> Cichlidae</v>
      </c>
      <c r="AC334" t="str">
        <f t="shared" si="150"/>
        <v xml:space="preserve"> African cichlids</v>
      </c>
      <c r="AD334" t="str">
        <f t="shared" si="151"/>
        <v>Pseudocrenilabrinae</v>
      </c>
      <c r="AE334" t="str">
        <f t="shared" si="152"/>
        <v xml:space="preserve"> Oreochromini</v>
      </c>
      <c r="AF334" t="str">
        <f t="shared" si="153"/>
        <v xml:space="preserve"> Oreochromis.</v>
      </c>
    </row>
    <row r="335" spans="1:32" x14ac:dyDescent="0.25">
      <c r="A335" t="s">
        <v>568</v>
      </c>
      <c r="B335" t="s">
        <v>569</v>
      </c>
      <c r="C335">
        <v>114</v>
      </c>
      <c r="D335" t="s">
        <v>12</v>
      </c>
      <c r="E335">
        <v>1</v>
      </c>
      <c r="F335">
        <v>110</v>
      </c>
      <c r="G335">
        <v>438</v>
      </c>
      <c r="H335" t="s">
        <v>13</v>
      </c>
      <c r="I335">
        <f t="shared" si="132"/>
        <v>1</v>
      </c>
      <c r="J335">
        <f t="shared" si="133"/>
        <v>0</v>
      </c>
      <c r="K335">
        <f t="shared" si="134"/>
        <v>110</v>
      </c>
      <c r="L335" t="str">
        <f t="shared" si="130"/>
        <v xml:space="preserve"> Oreochromis niloticus (Nile tilapia) (Tilapia nilotica).</v>
      </c>
      <c r="M335" t="str">
        <f t="shared" si="131"/>
        <v xml:space="preserve"> NCBI_TaxID=8128 {ECO:0000313|Ensembl:ENSONIP00000010489, ECO:0000313|Proteomes:UP000005207};</v>
      </c>
      <c r="N335" t="str">
        <f t="shared" si="135"/>
        <v>Eukaryota</v>
      </c>
      <c r="O335" t="str">
        <f t="shared" si="136"/>
        <v xml:space="preserve"> Metazoa</v>
      </c>
      <c r="P335" t="str">
        <f t="shared" si="137"/>
        <v xml:space="preserve"> Chordata</v>
      </c>
      <c r="Q335" t="str">
        <f t="shared" si="138"/>
        <v xml:space="preserve"> Craniata</v>
      </c>
      <c r="R335" t="str">
        <f t="shared" si="139"/>
        <v xml:space="preserve"> Vertebrata</v>
      </c>
      <c r="S335" t="str">
        <f t="shared" si="140"/>
        <v xml:space="preserve"> Euteleostomi</v>
      </c>
      <c r="T335" t="str">
        <f t="shared" si="141"/>
        <v>Actinopterygii</v>
      </c>
      <c r="U335" t="str">
        <f t="shared" si="142"/>
        <v xml:space="preserve"> Neopterygii</v>
      </c>
      <c r="V335" t="str">
        <f t="shared" si="143"/>
        <v xml:space="preserve"> Teleostei</v>
      </c>
      <c r="W335" t="str">
        <f t="shared" si="144"/>
        <v xml:space="preserve"> Neoteleostei</v>
      </c>
      <c r="X335" t="str">
        <f t="shared" si="145"/>
        <v xml:space="preserve"> Acanthomorphata</v>
      </c>
      <c r="Y335" t="str">
        <f t="shared" si="146"/>
        <v>Ovalentaria</v>
      </c>
      <c r="Z335" t="str">
        <f t="shared" si="147"/>
        <v xml:space="preserve"> Cichlomorphae</v>
      </c>
      <c r="AA335" t="str">
        <f t="shared" si="148"/>
        <v xml:space="preserve"> Cichliformes</v>
      </c>
      <c r="AB335" t="str">
        <f t="shared" si="149"/>
        <v xml:space="preserve"> Cichlidae</v>
      </c>
      <c r="AC335" t="str">
        <f t="shared" si="150"/>
        <v xml:space="preserve"> African cichlids</v>
      </c>
      <c r="AD335" t="str">
        <f t="shared" si="151"/>
        <v>Pseudocrenilabrinae</v>
      </c>
      <c r="AE335" t="str">
        <f t="shared" si="152"/>
        <v xml:space="preserve"> Oreochromini</v>
      </c>
      <c r="AF335" t="str">
        <f t="shared" si="153"/>
        <v xml:space="preserve"> Oreochromis.</v>
      </c>
    </row>
    <row r="336" spans="1:32" x14ac:dyDescent="0.25">
      <c r="A336" t="s">
        <v>570</v>
      </c>
      <c r="B336" t="s">
        <v>571</v>
      </c>
      <c r="C336">
        <v>255</v>
      </c>
      <c r="D336" t="s">
        <v>12</v>
      </c>
      <c r="E336">
        <v>135</v>
      </c>
      <c r="F336">
        <v>254</v>
      </c>
      <c r="G336">
        <v>438</v>
      </c>
      <c r="H336" t="s">
        <v>13</v>
      </c>
      <c r="I336">
        <f t="shared" si="132"/>
        <v>1</v>
      </c>
      <c r="J336">
        <f t="shared" si="133"/>
        <v>0</v>
      </c>
      <c r="K336">
        <f t="shared" si="134"/>
        <v>120</v>
      </c>
      <c r="L336" t="str">
        <f t="shared" si="130"/>
        <v xml:space="preserve"> Oreochromis niloticus (Nile tilapia) (Tilapia nilotica).</v>
      </c>
      <c r="M336" t="str">
        <f t="shared" si="131"/>
        <v xml:space="preserve"> NCBI_TaxID=8128 {ECO:0000313|Ensembl:ENSONIP00000014132, ECO:0000313|Proteomes:UP000005207};</v>
      </c>
      <c r="N336" t="str">
        <f t="shared" si="135"/>
        <v>Eukaryota</v>
      </c>
      <c r="O336" t="str">
        <f t="shared" si="136"/>
        <v xml:space="preserve"> Metazoa</v>
      </c>
      <c r="P336" t="str">
        <f t="shared" si="137"/>
        <v xml:space="preserve"> Chordata</v>
      </c>
      <c r="Q336" t="str">
        <f t="shared" si="138"/>
        <v xml:space="preserve"> Craniata</v>
      </c>
      <c r="R336" t="str">
        <f t="shared" si="139"/>
        <v xml:space="preserve"> Vertebrata</v>
      </c>
      <c r="S336" t="str">
        <f t="shared" si="140"/>
        <v xml:space="preserve"> Euteleostomi</v>
      </c>
      <c r="T336" t="str">
        <f t="shared" si="141"/>
        <v>Actinopterygii</v>
      </c>
      <c r="U336" t="str">
        <f t="shared" si="142"/>
        <v xml:space="preserve"> Neopterygii</v>
      </c>
      <c r="V336" t="str">
        <f t="shared" si="143"/>
        <v xml:space="preserve"> Teleostei</v>
      </c>
      <c r="W336" t="str">
        <f t="shared" si="144"/>
        <v xml:space="preserve"> Neoteleostei</v>
      </c>
      <c r="X336" t="str">
        <f t="shared" si="145"/>
        <v xml:space="preserve"> Acanthomorphata</v>
      </c>
      <c r="Y336" t="str">
        <f t="shared" si="146"/>
        <v>Ovalentaria</v>
      </c>
      <c r="Z336" t="str">
        <f t="shared" si="147"/>
        <v xml:space="preserve"> Cichlomorphae</v>
      </c>
      <c r="AA336" t="str">
        <f t="shared" si="148"/>
        <v xml:space="preserve"> Cichliformes</v>
      </c>
      <c r="AB336" t="str">
        <f t="shared" si="149"/>
        <v xml:space="preserve"> Cichlidae</v>
      </c>
      <c r="AC336" t="str">
        <f t="shared" si="150"/>
        <v xml:space="preserve"> African cichlids</v>
      </c>
      <c r="AD336" t="str">
        <f t="shared" si="151"/>
        <v>Pseudocrenilabrinae</v>
      </c>
      <c r="AE336" t="str">
        <f t="shared" si="152"/>
        <v xml:space="preserve"> Oreochromini</v>
      </c>
      <c r="AF336" t="str">
        <f t="shared" si="153"/>
        <v xml:space="preserve"> Oreochromis.</v>
      </c>
    </row>
    <row r="337" spans="1:32" x14ac:dyDescent="0.25">
      <c r="A337" t="s">
        <v>572</v>
      </c>
      <c r="B337" t="s">
        <v>573</v>
      </c>
      <c r="C337">
        <v>241</v>
      </c>
      <c r="D337" t="s">
        <v>12</v>
      </c>
      <c r="E337">
        <v>117</v>
      </c>
      <c r="F337">
        <v>236</v>
      </c>
      <c r="G337">
        <v>438</v>
      </c>
      <c r="H337" t="s">
        <v>13</v>
      </c>
      <c r="I337">
        <f t="shared" si="132"/>
        <v>1</v>
      </c>
      <c r="J337">
        <f t="shared" si="133"/>
        <v>0</v>
      </c>
      <c r="K337">
        <f t="shared" si="134"/>
        <v>120</v>
      </c>
      <c r="L337" t="str">
        <f t="shared" si="130"/>
        <v xml:space="preserve"> Oreochromis niloticus (Nile tilapia) (Tilapia nilotica).</v>
      </c>
      <c r="M337" t="str">
        <f t="shared" si="131"/>
        <v xml:space="preserve"> NCBI_TaxID=8128 {ECO:0000313|Ensembl:ENSONIP00000014133, ECO:0000313|Proteomes:UP000005207};</v>
      </c>
      <c r="N337" t="str">
        <f t="shared" si="135"/>
        <v>Eukaryota</v>
      </c>
      <c r="O337" t="str">
        <f t="shared" si="136"/>
        <v xml:space="preserve"> Metazoa</v>
      </c>
      <c r="P337" t="str">
        <f t="shared" si="137"/>
        <v xml:space="preserve"> Chordata</v>
      </c>
      <c r="Q337" t="str">
        <f t="shared" si="138"/>
        <v xml:space="preserve"> Craniata</v>
      </c>
      <c r="R337" t="str">
        <f t="shared" si="139"/>
        <v xml:space="preserve"> Vertebrata</v>
      </c>
      <c r="S337" t="str">
        <f t="shared" si="140"/>
        <v xml:space="preserve"> Euteleostomi</v>
      </c>
      <c r="T337" t="str">
        <f t="shared" si="141"/>
        <v>Actinopterygii</v>
      </c>
      <c r="U337" t="str">
        <f t="shared" si="142"/>
        <v xml:space="preserve"> Neopterygii</v>
      </c>
      <c r="V337" t="str">
        <f t="shared" si="143"/>
        <v xml:space="preserve"> Teleostei</v>
      </c>
      <c r="W337" t="str">
        <f t="shared" si="144"/>
        <v xml:space="preserve"> Neoteleostei</v>
      </c>
      <c r="X337" t="str">
        <f t="shared" si="145"/>
        <v xml:space="preserve"> Acanthomorphata</v>
      </c>
      <c r="Y337" t="str">
        <f t="shared" si="146"/>
        <v>Ovalentaria</v>
      </c>
      <c r="Z337" t="str">
        <f t="shared" si="147"/>
        <v xml:space="preserve"> Cichlomorphae</v>
      </c>
      <c r="AA337" t="str">
        <f t="shared" si="148"/>
        <v xml:space="preserve"> Cichliformes</v>
      </c>
      <c r="AB337" t="str">
        <f t="shared" si="149"/>
        <v xml:space="preserve"> Cichlidae</v>
      </c>
      <c r="AC337" t="str">
        <f t="shared" si="150"/>
        <v xml:space="preserve"> African cichlids</v>
      </c>
      <c r="AD337" t="str">
        <f t="shared" si="151"/>
        <v>Pseudocrenilabrinae</v>
      </c>
      <c r="AE337" t="str">
        <f t="shared" si="152"/>
        <v xml:space="preserve"> Oreochromini</v>
      </c>
      <c r="AF337" t="str">
        <f t="shared" si="153"/>
        <v xml:space="preserve"> Oreochromis.</v>
      </c>
    </row>
    <row r="338" spans="1:32" x14ac:dyDescent="0.25">
      <c r="A338" t="s">
        <v>574</v>
      </c>
      <c r="B338" t="s">
        <v>575</v>
      </c>
      <c r="C338">
        <v>178</v>
      </c>
      <c r="D338" t="s">
        <v>12</v>
      </c>
      <c r="E338">
        <v>62</v>
      </c>
      <c r="F338">
        <v>173</v>
      </c>
      <c r="G338">
        <v>438</v>
      </c>
      <c r="H338" t="s">
        <v>13</v>
      </c>
      <c r="I338">
        <f t="shared" si="132"/>
        <v>1</v>
      </c>
      <c r="J338">
        <f t="shared" si="133"/>
        <v>0</v>
      </c>
      <c r="K338">
        <f t="shared" si="134"/>
        <v>112</v>
      </c>
      <c r="L338" t="str">
        <f t="shared" si="130"/>
        <v xml:space="preserve"> Oreochromis niloticus (Nile tilapia) (Tilapia nilotica).</v>
      </c>
      <c r="M338" t="str">
        <f t="shared" si="131"/>
        <v xml:space="preserve"> NCBI_TaxID=8128 {ECO:0000313|Ensembl:ENSONIP00000019329, ECO:0000313|Proteomes:UP000005207};</v>
      </c>
      <c r="N338" t="str">
        <f t="shared" si="135"/>
        <v>Eukaryota</v>
      </c>
      <c r="O338" t="str">
        <f t="shared" si="136"/>
        <v xml:space="preserve"> Metazoa</v>
      </c>
      <c r="P338" t="str">
        <f t="shared" si="137"/>
        <v xml:space="preserve"> Chordata</v>
      </c>
      <c r="Q338" t="str">
        <f t="shared" si="138"/>
        <v xml:space="preserve"> Craniata</v>
      </c>
      <c r="R338" t="str">
        <f t="shared" si="139"/>
        <v xml:space="preserve"> Vertebrata</v>
      </c>
      <c r="S338" t="str">
        <f t="shared" si="140"/>
        <v xml:space="preserve"> Euteleostomi</v>
      </c>
      <c r="T338" t="str">
        <f t="shared" si="141"/>
        <v>Actinopterygii</v>
      </c>
      <c r="U338" t="str">
        <f t="shared" si="142"/>
        <v xml:space="preserve"> Neopterygii</v>
      </c>
      <c r="V338" t="str">
        <f t="shared" si="143"/>
        <v xml:space="preserve"> Teleostei</v>
      </c>
      <c r="W338" t="str">
        <f t="shared" si="144"/>
        <v xml:space="preserve"> Neoteleostei</v>
      </c>
      <c r="X338" t="str">
        <f t="shared" si="145"/>
        <v xml:space="preserve"> Acanthomorphata</v>
      </c>
      <c r="Y338" t="str">
        <f t="shared" si="146"/>
        <v>Ovalentaria</v>
      </c>
      <c r="Z338" t="str">
        <f t="shared" si="147"/>
        <v xml:space="preserve"> Cichlomorphae</v>
      </c>
      <c r="AA338" t="str">
        <f t="shared" si="148"/>
        <v xml:space="preserve"> Cichliformes</v>
      </c>
      <c r="AB338" t="str">
        <f t="shared" si="149"/>
        <v xml:space="preserve"> Cichlidae</v>
      </c>
      <c r="AC338" t="str">
        <f t="shared" si="150"/>
        <v xml:space="preserve"> African cichlids</v>
      </c>
      <c r="AD338" t="str">
        <f t="shared" si="151"/>
        <v>Pseudocrenilabrinae</v>
      </c>
      <c r="AE338" t="str">
        <f t="shared" si="152"/>
        <v xml:space="preserve"> Oreochromini</v>
      </c>
      <c r="AF338" t="str">
        <f t="shared" si="153"/>
        <v xml:space="preserve"> Oreochromis.</v>
      </c>
    </row>
    <row r="339" spans="1:32" x14ac:dyDescent="0.25">
      <c r="A339" t="s">
        <v>576</v>
      </c>
      <c r="B339" t="s">
        <v>577</v>
      </c>
      <c r="C339">
        <v>148</v>
      </c>
      <c r="D339" t="s">
        <v>12</v>
      </c>
      <c r="E339">
        <v>27</v>
      </c>
      <c r="F339">
        <v>144</v>
      </c>
      <c r="G339">
        <v>438</v>
      </c>
      <c r="H339" t="s">
        <v>13</v>
      </c>
      <c r="I339">
        <f t="shared" si="132"/>
        <v>1</v>
      </c>
      <c r="J339">
        <f t="shared" si="133"/>
        <v>0</v>
      </c>
      <c r="K339">
        <f t="shared" si="134"/>
        <v>118</v>
      </c>
      <c r="L339" t="s">
        <v>1577</v>
      </c>
      <c r="M339" t="s">
        <v>1577</v>
      </c>
      <c r="N339" t="e">
        <f t="shared" si="135"/>
        <v>#N/A</v>
      </c>
      <c r="O339" t="e">
        <f t="shared" si="136"/>
        <v>#N/A</v>
      </c>
      <c r="P339" t="e">
        <f t="shared" si="137"/>
        <v>#N/A</v>
      </c>
      <c r="Q339" t="e">
        <f t="shared" si="138"/>
        <v>#N/A</v>
      </c>
      <c r="R339" t="e">
        <f t="shared" si="139"/>
        <v>#N/A</v>
      </c>
      <c r="S339" t="e">
        <f t="shared" si="140"/>
        <v>#N/A</v>
      </c>
      <c r="T339" t="e">
        <f t="shared" si="141"/>
        <v>#N/A</v>
      </c>
      <c r="U339" t="e">
        <f t="shared" si="142"/>
        <v>#N/A</v>
      </c>
      <c r="V339" t="e">
        <f t="shared" si="143"/>
        <v>#N/A</v>
      </c>
      <c r="W339" t="e">
        <f t="shared" si="144"/>
        <v>#N/A</v>
      </c>
      <c r="X339" t="e">
        <f t="shared" si="145"/>
        <v>#N/A</v>
      </c>
      <c r="Y339" t="e">
        <f t="shared" si="146"/>
        <v>#N/A</v>
      </c>
      <c r="Z339" t="e">
        <f t="shared" si="147"/>
        <v>#N/A</v>
      </c>
      <c r="AA339" t="e">
        <f t="shared" si="148"/>
        <v>#N/A</v>
      </c>
      <c r="AB339" t="e">
        <f t="shared" si="149"/>
        <v>#N/A</v>
      </c>
      <c r="AC339" t="e">
        <f t="shared" si="150"/>
        <v>#N/A</v>
      </c>
      <c r="AD339" t="e">
        <f t="shared" si="151"/>
        <v>#N/A</v>
      </c>
      <c r="AE339" t="e">
        <f t="shared" si="152"/>
        <v>#N/A</v>
      </c>
      <c r="AF339" t="e">
        <f t="shared" si="153"/>
        <v>#N/A</v>
      </c>
    </row>
    <row r="340" spans="1:32" x14ac:dyDescent="0.25">
      <c r="A340" t="s">
        <v>578</v>
      </c>
      <c r="B340" t="s">
        <v>579</v>
      </c>
      <c r="C340">
        <v>160</v>
      </c>
      <c r="D340" t="s">
        <v>12</v>
      </c>
      <c r="E340">
        <v>47</v>
      </c>
      <c r="F340">
        <v>156</v>
      </c>
      <c r="G340">
        <v>438</v>
      </c>
      <c r="H340" t="s">
        <v>13</v>
      </c>
      <c r="I340">
        <f t="shared" si="132"/>
        <v>1</v>
      </c>
      <c r="J340">
        <f t="shared" si="133"/>
        <v>0</v>
      </c>
      <c r="K340">
        <f t="shared" si="134"/>
        <v>110</v>
      </c>
      <c r="L340" t="s">
        <v>1577</v>
      </c>
      <c r="M340" t="s">
        <v>1577</v>
      </c>
      <c r="N340" t="e">
        <f t="shared" si="135"/>
        <v>#N/A</v>
      </c>
      <c r="O340" t="e">
        <f t="shared" si="136"/>
        <v>#N/A</v>
      </c>
      <c r="P340" t="e">
        <f t="shared" si="137"/>
        <v>#N/A</v>
      </c>
      <c r="Q340" t="e">
        <f t="shared" si="138"/>
        <v>#N/A</v>
      </c>
      <c r="R340" t="e">
        <f t="shared" si="139"/>
        <v>#N/A</v>
      </c>
      <c r="S340" t="e">
        <f t="shared" si="140"/>
        <v>#N/A</v>
      </c>
      <c r="T340" t="e">
        <f t="shared" si="141"/>
        <v>#N/A</v>
      </c>
      <c r="U340" t="e">
        <f t="shared" si="142"/>
        <v>#N/A</v>
      </c>
      <c r="V340" t="e">
        <f t="shared" si="143"/>
        <v>#N/A</v>
      </c>
      <c r="W340" t="e">
        <f t="shared" si="144"/>
        <v>#N/A</v>
      </c>
      <c r="X340" t="e">
        <f t="shared" si="145"/>
        <v>#N/A</v>
      </c>
      <c r="Y340" t="e">
        <f t="shared" si="146"/>
        <v>#N/A</v>
      </c>
      <c r="Z340" t="e">
        <f t="shared" si="147"/>
        <v>#N/A</v>
      </c>
      <c r="AA340" t="e">
        <f t="shared" si="148"/>
        <v>#N/A</v>
      </c>
      <c r="AB340" t="e">
        <f t="shared" si="149"/>
        <v>#N/A</v>
      </c>
      <c r="AC340" t="e">
        <f t="shared" si="150"/>
        <v>#N/A</v>
      </c>
      <c r="AD340" t="e">
        <f t="shared" si="151"/>
        <v>#N/A</v>
      </c>
      <c r="AE340" t="e">
        <f t="shared" si="152"/>
        <v>#N/A</v>
      </c>
      <c r="AF340" t="e">
        <f t="shared" si="153"/>
        <v>#N/A</v>
      </c>
    </row>
    <row r="341" spans="1:32" x14ac:dyDescent="0.25">
      <c r="A341" t="s">
        <v>580</v>
      </c>
      <c r="B341" t="s">
        <v>581</v>
      </c>
      <c r="C341">
        <v>268</v>
      </c>
      <c r="D341" t="s">
        <v>12</v>
      </c>
      <c r="E341">
        <v>156</v>
      </c>
      <c r="F341">
        <v>267</v>
      </c>
      <c r="G341">
        <v>438</v>
      </c>
      <c r="H341" t="s">
        <v>13</v>
      </c>
      <c r="I341">
        <f t="shared" si="132"/>
        <v>1</v>
      </c>
      <c r="J341">
        <f t="shared" si="133"/>
        <v>1</v>
      </c>
      <c r="K341">
        <f t="shared" si="134"/>
        <v>112</v>
      </c>
      <c r="L341" t="s">
        <v>1577</v>
      </c>
      <c r="M341" t="s">
        <v>1577</v>
      </c>
      <c r="N341" t="e">
        <f t="shared" si="135"/>
        <v>#N/A</v>
      </c>
      <c r="O341" t="e">
        <f t="shared" si="136"/>
        <v>#N/A</v>
      </c>
      <c r="P341" t="e">
        <f t="shared" si="137"/>
        <v>#N/A</v>
      </c>
      <c r="Q341" t="e">
        <f t="shared" si="138"/>
        <v>#N/A</v>
      </c>
      <c r="R341" t="e">
        <f t="shared" si="139"/>
        <v>#N/A</v>
      </c>
      <c r="S341" t="e">
        <f t="shared" si="140"/>
        <v>#N/A</v>
      </c>
      <c r="T341" t="e">
        <f t="shared" si="141"/>
        <v>#N/A</v>
      </c>
      <c r="U341" t="e">
        <f t="shared" si="142"/>
        <v>#N/A</v>
      </c>
      <c r="V341" t="e">
        <f t="shared" si="143"/>
        <v>#N/A</v>
      </c>
      <c r="W341" t="e">
        <f t="shared" si="144"/>
        <v>#N/A</v>
      </c>
      <c r="X341" t="e">
        <f t="shared" si="145"/>
        <v>#N/A</v>
      </c>
      <c r="Y341" t="e">
        <f t="shared" si="146"/>
        <v>#N/A</v>
      </c>
      <c r="Z341" t="e">
        <f t="shared" si="147"/>
        <v>#N/A</v>
      </c>
      <c r="AA341" t="e">
        <f t="shared" si="148"/>
        <v>#N/A</v>
      </c>
      <c r="AB341" t="e">
        <f t="shared" si="149"/>
        <v>#N/A</v>
      </c>
      <c r="AC341" t="e">
        <f t="shared" si="150"/>
        <v>#N/A</v>
      </c>
      <c r="AD341" t="e">
        <f t="shared" si="151"/>
        <v>#N/A</v>
      </c>
      <c r="AE341" t="e">
        <f t="shared" si="152"/>
        <v>#N/A</v>
      </c>
      <c r="AF341" t="e">
        <f t="shared" si="153"/>
        <v>#N/A</v>
      </c>
    </row>
    <row r="342" spans="1:32" x14ac:dyDescent="0.25">
      <c r="A342" t="s">
        <v>580</v>
      </c>
      <c r="B342" t="s">
        <v>581</v>
      </c>
      <c r="C342">
        <v>268</v>
      </c>
      <c r="D342" t="s">
        <v>26</v>
      </c>
      <c r="E342">
        <v>1</v>
      </c>
      <c r="F342">
        <v>109</v>
      </c>
      <c r="G342">
        <v>101</v>
      </c>
      <c r="H342" t="s">
        <v>27</v>
      </c>
      <c r="I342">
        <f t="shared" si="132"/>
        <v>1</v>
      </c>
      <c r="J342">
        <f t="shared" si="133"/>
        <v>1</v>
      </c>
      <c r="K342">
        <f t="shared" si="134"/>
        <v>112</v>
      </c>
      <c r="L342" t="s">
        <v>1577</v>
      </c>
      <c r="M342" t="s">
        <v>1577</v>
      </c>
      <c r="N342" t="e">
        <f t="shared" si="135"/>
        <v>#N/A</v>
      </c>
      <c r="O342" t="e">
        <f t="shared" si="136"/>
        <v>#N/A</v>
      </c>
      <c r="P342" t="e">
        <f t="shared" si="137"/>
        <v>#N/A</v>
      </c>
      <c r="Q342" t="e">
        <f t="shared" si="138"/>
        <v>#N/A</v>
      </c>
      <c r="R342" t="e">
        <f t="shared" si="139"/>
        <v>#N/A</v>
      </c>
      <c r="S342" t="e">
        <f t="shared" si="140"/>
        <v>#N/A</v>
      </c>
      <c r="T342" t="e">
        <f t="shared" si="141"/>
        <v>#N/A</v>
      </c>
      <c r="U342" t="e">
        <f t="shared" si="142"/>
        <v>#N/A</v>
      </c>
      <c r="V342" t="e">
        <f t="shared" si="143"/>
        <v>#N/A</v>
      </c>
      <c r="W342" t="e">
        <f t="shared" si="144"/>
        <v>#N/A</v>
      </c>
      <c r="X342" t="e">
        <f t="shared" si="145"/>
        <v>#N/A</v>
      </c>
      <c r="Y342" t="e">
        <f t="shared" si="146"/>
        <v>#N/A</v>
      </c>
      <c r="Z342" t="e">
        <f t="shared" si="147"/>
        <v>#N/A</v>
      </c>
      <c r="AA342" t="e">
        <f t="shared" si="148"/>
        <v>#N/A</v>
      </c>
      <c r="AB342" t="e">
        <f t="shared" si="149"/>
        <v>#N/A</v>
      </c>
      <c r="AC342" t="e">
        <f t="shared" si="150"/>
        <v>#N/A</v>
      </c>
      <c r="AD342" t="e">
        <f t="shared" si="151"/>
        <v>#N/A</v>
      </c>
      <c r="AE342" t="e">
        <f t="shared" si="152"/>
        <v>#N/A</v>
      </c>
      <c r="AF342" t="e">
        <f t="shared" si="153"/>
        <v>#N/A</v>
      </c>
    </row>
    <row r="343" spans="1:32" x14ac:dyDescent="0.25">
      <c r="A343" t="s">
        <v>582</v>
      </c>
      <c r="B343" t="s">
        <v>583</v>
      </c>
      <c r="C343">
        <v>272</v>
      </c>
      <c r="D343" t="s">
        <v>12</v>
      </c>
      <c r="E343">
        <v>152</v>
      </c>
      <c r="F343">
        <v>268</v>
      </c>
      <c r="G343">
        <v>438</v>
      </c>
      <c r="H343" t="s">
        <v>13</v>
      </c>
      <c r="I343">
        <f t="shared" si="132"/>
        <v>1</v>
      </c>
      <c r="J343">
        <f t="shared" si="133"/>
        <v>1</v>
      </c>
      <c r="K343">
        <f t="shared" si="134"/>
        <v>117</v>
      </c>
      <c r="L343" t="s">
        <v>1577</v>
      </c>
      <c r="M343" t="s">
        <v>1577</v>
      </c>
      <c r="N343" t="e">
        <f t="shared" si="135"/>
        <v>#N/A</v>
      </c>
      <c r="O343" t="e">
        <f t="shared" si="136"/>
        <v>#N/A</v>
      </c>
      <c r="P343" t="e">
        <f t="shared" si="137"/>
        <v>#N/A</v>
      </c>
      <c r="Q343" t="e">
        <f t="shared" si="138"/>
        <v>#N/A</v>
      </c>
      <c r="R343" t="e">
        <f t="shared" si="139"/>
        <v>#N/A</v>
      </c>
      <c r="S343" t="e">
        <f t="shared" si="140"/>
        <v>#N/A</v>
      </c>
      <c r="T343" t="e">
        <f t="shared" si="141"/>
        <v>#N/A</v>
      </c>
      <c r="U343" t="e">
        <f t="shared" si="142"/>
        <v>#N/A</v>
      </c>
      <c r="V343" t="e">
        <f t="shared" si="143"/>
        <v>#N/A</v>
      </c>
      <c r="W343" t="e">
        <f t="shared" si="144"/>
        <v>#N/A</v>
      </c>
      <c r="X343" t="e">
        <f t="shared" si="145"/>
        <v>#N/A</v>
      </c>
      <c r="Y343" t="e">
        <f t="shared" si="146"/>
        <v>#N/A</v>
      </c>
      <c r="Z343" t="e">
        <f t="shared" si="147"/>
        <v>#N/A</v>
      </c>
      <c r="AA343" t="e">
        <f t="shared" si="148"/>
        <v>#N/A</v>
      </c>
      <c r="AB343" t="e">
        <f t="shared" si="149"/>
        <v>#N/A</v>
      </c>
      <c r="AC343" t="e">
        <f t="shared" si="150"/>
        <v>#N/A</v>
      </c>
      <c r="AD343" t="e">
        <f t="shared" si="151"/>
        <v>#N/A</v>
      </c>
      <c r="AE343" t="e">
        <f t="shared" si="152"/>
        <v>#N/A</v>
      </c>
      <c r="AF343" t="e">
        <f t="shared" si="153"/>
        <v>#N/A</v>
      </c>
    </row>
    <row r="344" spans="1:32" x14ac:dyDescent="0.25">
      <c r="A344" t="s">
        <v>582</v>
      </c>
      <c r="B344" t="s">
        <v>583</v>
      </c>
      <c r="C344">
        <v>272</v>
      </c>
      <c r="D344" t="s">
        <v>26</v>
      </c>
      <c r="E344">
        <v>1</v>
      </c>
      <c r="F344">
        <v>100</v>
      </c>
      <c r="G344">
        <v>101</v>
      </c>
      <c r="H344" t="s">
        <v>27</v>
      </c>
      <c r="I344">
        <f t="shared" si="132"/>
        <v>1</v>
      </c>
      <c r="J344">
        <f t="shared" si="133"/>
        <v>1</v>
      </c>
      <c r="K344">
        <f t="shared" si="134"/>
        <v>117</v>
      </c>
      <c r="L344" t="s">
        <v>1577</v>
      </c>
      <c r="M344" t="s">
        <v>1577</v>
      </c>
      <c r="N344" t="e">
        <f t="shared" si="135"/>
        <v>#N/A</v>
      </c>
      <c r="O344" t="e">
        <f t="shared" si="136"/>
        <v>#N/A</v>
      </c>
      <c r="P344" t="e">
        <f t="shared" si="137"/>
        <v>#N/A</v>
      </c>
      <c r="Q344" t="e">
        <f t="shared" si="138"/>
        <v>#N/A</v>
      </c>
      <c r="R344" t="e">
        <f t="shared" si="139"/>
        <v>#N/A</v>
      </c>
      <c r="S344" t="e">
        <f t="shared" si="140"/>
        <v>#N/A</v>
      </c>
      <c r="T344" t="e">
        <f t="shared" si="141"/>
        <v>#N/A</v>
      </c>
      <c r="U344" t="e">
        <f t="shared" si="142"/>
        <v>#N/A</v>
      </c>
      <c r="V344" t="e">
        <f t="shared" si="143"/>
        <v>#N/A</v>
      </c>
      <c r="W344" t="e">
        <f t="shared" si="144"/>
        <v>#N/A</v>
      </c>
      <c r="X344" t="e">
        <f t="shared" si="145"/>
        <v>#N/A</v>
      </c>
      <c r="Y344" t="e">
        <f t="shared" si="146"/>
        <v>#N/A</v>
      </c>
      <c r="Z344" t="e">
        <f t="shared" si="147"/>
        <v>#N/A</v>
      </c>
      <c r="AA344" t="e">
        <f t="shared" si="148"/>
        <v>#N/A</v>
      </c>
      <c r="AB344" t="e">
        <f t="shared" si="149"/>
        <v>#N/A</v>
      </c>
      <c r="AC344" t="e">
        <f t="shared" si="150"/>
        <v>#N/A</v>
      </c>
      <c r="AD344" t="e">
        <f t="shared" si="151"/>
        <v>#N/A</v>
      </c>
      <c r="AE344" t="e">
        <f t="shared" si="152"/>
        <v>#N/A</v>
      </c>
      <c r="AF344" t="e">
        <f t="shared" si="153"/>
        <v>#N/A</v>
      </c>
    </row>
    <row r="345" spans="1:32" x14ac:dyDescent="0.25">
      <c r="A345" t="s">
        <v>584</v>
      </c>
      <c r="B345" t="s">
        <v>585</v>
      </c>
      <c r="C345">
        <v>212</v>
      </c>
      <c r="D345" t="s">
        <v>12</v>
      </c>
      <c r="E345">
        <v>88</v>
      </c>
      <c r="F345">
        <v>203</v>
      </c>
      <c r="G345">
        <v>438</v>
      </c>
      <c r="H345" t="s">
        <v>13</v>
      </c>
      <c r="I345">
        <f t="shared" si="132"/>
        <v>1</v>
      </c>
      <c r="J345">
        <f t="shared" si="133"/>
        <v>0</v>
      </c>
      <c r="K345">
        <f t="shared" si="134"/>
        <v>116</v>
      </c>
      <c r="L345" t="s">
        <v>1577</v>
      </c>
      <c r="M345" t="s">
        <v>1577</v>
      </c>
      <c r="N345" t="e">
        <f t="shared" si="135"/>
        <v>#N/A</v>
      </c>
      <c r="O345" t="e">
        <f t="shared" si="136"/>
        <v>#N/A</v>
      </c>
      <c r="P345" t="e">
        <f t="shared" si="137"/>
        <v>#N/A</v>
      </c>
      <c r="Q345" t="e">
        <f t="shared" si="138"/>
        <v>#N/A</v>
      </c>
      <c r="R345" t="e">
        <f t="shared" si="139"/>
        <v>#N/A</v>
      </c>
      <c r="S345" t="e">
        <f t="shared" si="140"/>
        <v>#N/A</v>
      </c>
      <c r="T345" t="e">
        <f t="shared" si="141"/>
        <v>#N/A</v>
      </c>
      <c r="U345" t="e">
        <f t="shared" si="142"/>
        <v>#N/A</v>
      </c>
      <c r="V345" t="e">
        <f t="shared" si="143"/>
        <v>#N/A</v>
      </c>
      <c r="W345" t="e">
        <f t="shared" si="144"/>
        <v>#N/A</v>
      </c>
      <c r="X345" t="e">
        <f t="shared" si="145"/>
        <v>#N/A</v>
      </c>
      <c r="Y345" t="e">
        <f t="shared" si="146"/>
        <v>#N/A</v>
      </c>
      <c r="Z345" t="e">
        <f t="shared" si="147"/>
        <v>#N/A</v>
      </c>
      <c r="AA345" t="e">
        <f t="shared" si="148"/>
        <v>#N/A</v>
      </c>
      <c r="AB345" t="e">
        <f t="shared" si="149"/>
        <v>#N/A</v>
      </c>
      <c r="AC345" t="e">
        <f t="shared" si="150"/>
        <v>#N/A</v>
      </c>
      <c r="AD345" t="e">
        <f t="shared" si="151"/>
        <v>#N/A</v>
      </c>
      <c r="AE345" t="e">
        <f t="shared" si="152"/>
        <v>#N/A</v>
      </c>
      <c r="AF345" t="e">
        <f t="shared" si="153"/>
        <v>#N/A</v>
      </c>
    </row>
    <row r="346" spans="1:32" x14ac:dyDescent="0.25">
      <c r="A346" t="s">
        <v>586</v>
      </c>
      <c r="B346" t="s">
        <v>587</v>
      </c>
      <c r="C346">
        <v>121</v>
      </c>
      <c r="D346" t="s">
        <v>12</v>
      </c>
      <c r="E346">
        <v>2</v>
      </c>
      <c r="F346">
        <v>116</v>
      </c>
      <c r="G346">
        <v>438</v>
      </c>
      <c r="H346" t="s">
        <v>13</v>
      </c>
      <c r="I346">
        <f t="shared" si="132"/>
        <v>1</v>
      </c>
      <c r="J346">
        <f t="shared" si="133"/>
        <v>0</v>
      </c>
      <c r="K346">
        <f t="shared" si="134"/>
        <v>115</v>
      </c>
      <c r="L346" t="s">
        <v>1577</v>
      </c>
      <c r="M346" t="s">
        <v>1577</v>
      </c>
      <c r="N346" t="e">
        <f t="shared" si="135"/>
        <v>#N/A</v>
      </c>
      <c r="O346" t="e">
        <f t="shared" si="136"/>
        <v>#N/A</v>
      </c>
      <c r="P346" t="e">
        <f t="shared" si="137"/>
        <v>#N/A</v>
      </c>
      <c r="Q346" t="e">
        <f t="shared" si="138"/>
        <v>#N/A</v>
      </c>
      <c r="R346" t="e">
        <f t="shared" si="139"/>
        <v>#N/A</v>
      </c>
      <c r="S346" t="e">
        <f t="shared" si="140"/>
        <v>#N/A</v>
      </c>
      <c r="T346" t="e">
        <f t="shared" si="141"/>
        <v>#N/A</v>
      </c>
      <c r="U346" t="e">
        <f t="shared" si="142"/>
        <v>#N/A</v>
      </c>
      <c r="V346" t="e">
        <f t="shared" si="143"/>
        <v>#N/A</v>
      </c>
      <c r="W346" t="e">
        <f t="shared" si="144"/>
        <v>#N/A</v>
      </c>
      <c r="X346" t="e">
        <f t="shared" si="145"/>
        <v>#N/A</v>
      </c>
      <c r="Y346" t="e">
        <f t="shared" si="146"/>
        <v>#N/A</v>
      </c>
      <c r="Z346" t="e">
        <f t="shared" si="147"/>
        <v>#N/A</v>
      </c>
      <c r="AA346" t="e">
        <f t="shared" si="148"/>
        <v>#N/A</v>
      </c>
      <c r="AB346" t="e">
        <f t="shared" si="149"/>
        <v>#N/A</v>
      </c>
      <c r="AC346" t="e">
        <f t="shared" si="150"/>
        <v>#N/A</v>
      </c>
      <c r="AD346" t="e">
        <f t="shared" si="151"/>
        <v>#N/A</v>
      </c>
      <c r="AE346" t="e">
        <f t="shared" si="152"/>
        <v>#N/A</v>
      </c>
      <c r="AF346" t="e">
        <f t="shared" si="153"/>
        <v>#N/A</v>
      </c>
    </row>
    <row r="347" spans="1:32" x14ac:dyDescent="0.25">
      <c r="A347" t="s">
        <v>588</v>
      </c>
      <c r="B347" t="s">
        <v>589</v>
      </c>
      <c r="C347">
        <v>152</v>
      </c>
      <c r="D347" t="s">
        <v>12</v>
      </c>
      <c r="E347">
        <v>35</v>
      </c>
      <c r="F347">
        <v>148</v>
      </c>
      <c r="G347">
        <v>438</v>
      </c>
      <c r="H347" t="s">
        <v>13</v>
      </c>
      <c r="I347">
        <f t="shared" si="132"/>
        <v>1</v>
      </c>
      <c r="J347">
        <f t="shared" si="133"/>
        <v>0</v>
      </c>
      <c r="K347">
        <f t="shared" si="134"/>
        <v>114</v>
      </c>
      <c r="L347" t="s">
        <v>1577</v>
      </c>
      <c r="M347" t="s">
        <v>1577</v>
      </c>
      <c r="N347" t="e">
        <f t="shared" si="135"/>
        <v>#N/A</v>
      </c>
      <c r="O347" t="e">
        <f t="shared" si="136"/>
        <v>#N/A</v>
      </c>
      <c r="P347" t="e">
        <f t="shared" si="137"/>
        <v>#N/A</v>
      </c>
      <c r="Q347" t="e">
        <f t="shared" si="138"/>
        <v>#N/A</v>
      </c>
      <c r="R347" t="e">
        <f t="shared" si="139"/>
        <v>#N/A</v>
      </c>
      <c r="S347" t="e">
        <f t="shared" si="140"/>
        <v>#N/A</v>
      </c>
      <c r="T347" t="e">
        <f t="shared" si="141"/>
        <v>#N/A</v>
      </c>
      <c r="U347" t="e">
        <f t="shared" si="142"/>
        <v>#N/A</v>
      </c>
      <c r="V347" t="e">
        <f t="shared" si="143"/>
        <v>#N/A</v>
      </c>
      <c r="W347" t="e">
        <f t="shared" si="144"/>
        <v>#N/A</v>
      </c>
      <c r="X347" t="e">
        <f t="shared" si="145"/>
        <v>#N/A</v>
      </c>
      <c r="Y347" t="e">
        <f t="shared" si="146"/>
        <v>#N/A</v>
      </c>
      <c r="Z347" t="e">
        <f t="shared" si="147"/>
        <v>#N/A</v>
      </c>
      <c r="AA347" t="e">
        <f t="shared" si="148"/>
        <v>#N/A</v>
      </c>
      <c r="AB347" t="e">
        <f t="shared" si="149"/>
        <v>#N/A</v>
      </c>
      <c r="AC347" t="e">
        <f t="shared" si="150"/>
        <v>#N/A</v>
      </c>
      <c r="AD347" t="e">
        <f t="shared" si="151"/>
        <v>#N/A</v>
      </c>
      <c r="AE347" t="e">
        <f t="shared" si="152"/>
        <v>#N/A</v>
      </c>
      <c r="AF347" t="e">
        <f t="shared" si="153"/>
        <v>#N/A</v>
      </c>
    </row>
    <row r="348" spans="1:32" x14ac:dyDescent="0.25">
      <c r="A348" t="s">
        <v>590</v>
      </c>
      <c r="B348" t="s">
        <v>591</v>
      </c>
      <c r="C348">
        <v>177</v>
      </c>
      <c r="D348" t="s">
        <v>12</v>
      </c>
      <c r="E348">
        <v>60</v>
      </c>
      <c r="F348">
        <v>173</v>
      </c>
      <c r="G348">
        <v>438</v>
      </c>
      <c r="H348" t="s">
        <v>13</v>
      </c>
      <c r="I348">
        <f t="shared" si="132"/>
        <v>1</v>
      </c>
      <c r="J348">
        <f t="shared" si="133"/>
        <v>0</v>
      </c>
      <c r="K348">
        <f t="shared" si="134"/>
        <v>114</v>
      </c>
      <c r="L348" t="s">
        <v>1577</v>
      </c>
      <c r="M348" t="s">
        <v>1577</v>
      </c>
      <c r="N348" t="e">
        <f t="shared" si="135"/>
        <v>#N/A</v>
      </c>
      <c r="O348" t="e">
        <f t="shared" si="136"/>
        <v>#N/A</v>
      </c>
      <c r="P348" t="e">
        <f t="shared" si="137"/>
        <v>#N/A</v>
      </c>
      <c r="Q348" t="e">
        <f t="shared" si="138"/>
        <v>#N/A</v>
      </c>
      <c r="R348" t="e">
        <f t="shared" si="139"/>
        <v>#N/A</v>
      </c>
      <c r="S348" t="e">
        <f t="shared" si="140"/>
        <v>#N/A</v>
      </c>
      <c r="T348" t="e">
        <f t="shared" si="141"/>
        <v>#N/A</v>
      </c>
      <c r="U348" t="e">
        <f t="shared" si="142"/>
        <v>#N/A</v>
      </c>
      <c r="V348" t="e">
        <f t="shared" si="143"/>
        <v>#N/A</v>
      </c>
      <c r="W348" t="e">
        <f t="shared" si="144"/>
        <v>#N/A</v>
      </c>
      <c r="X348" t="e">
        <f t="shared" si="145"/>
        <v>#N/A</v>
      </c>
      <c r="Y348" t="e">
        <f t="shared" si="146"/>
        <v>#N/A</v>
      </c>
      <c r="Z348" t="e">
        <f t="shared" si="147"/>
        <v>#N/A</v>
      </c>
      <c r="AA348" t="e">
        <f t="shared" si="148"/>
        <v>#N/A</v>
      </c>
      <c r="AB348" t="e">
        <f t="shared" si="149"/>
        <v>#N/A</v>
      </c>
      <c r="AC348" t="e">
        <f t="shared" si="150"/>
        <v>#N/A</v>
      </c>
      <c r="AD348" t="e">
        <f t="shared" si="151"/>
        <v>#N/A</v>
      </c>
      <c r="AE348" t="e">
        <f t="shared" si="152"/>
        <v>#N/A</v>
      </c>
      <c r="AF348" t="e">
        <f t="shared" si="153"/>
        <v>#N/A</v>
      </c>
    </row>
    <row r="349" spans="1:32" x14ac:dyDescent="0.25">
      <c r="A349" t="s">
        <v>592</v>
      </c>
      <c r="B349" t="s">
        <v>593</v>
      </c>
      <c r="C349">
        <v>167</v>
      </c>
      <c r="D349" t="s">
        <v>12</v>
      </c>
      <c r="E349">
        <v>45</v>
      </c>
      <c r="F349">
        <v>163</v>
      </c>
      <c r="G349">
        <v>438</v>
      </c>
      <c r="H349" t="s">
        <v>13</v>
      </c>
      <c r="I349">
        <f t="shared" si="132"/>
        <v>1</v>
      </c>
      <c r="J349">
        <f t="shared" si="133"/>
        <v>0</v>
      </c>
      <c r="K349">
        <f t="shared" si="134"/>
        <v>119</v>
      </c>
      <c r="L349" t="s">
        <v>1577</v>
      </c>
      <c r="M349" t="s">
        <v>1577</v>
      </c>
      <c r="N349" t="e">
        <f t="shared" si="135"/>
        <v>#N/A</v>
      </c>
      <c r="O349" t="e">
        <f t="shared" si="136"/>
        <v>#N/A</v>
      </c>
      <c r="P349" t="e">
        <f t="shared" si="137"/>
        <v>#N/A</v>
      </c>
      <c r="Q349" t="e">
        <f t="shared" si="138"/>
        <v>#N/A</v>
      </c>
      <c r="R349" t="e">
        <f t="shared" si="139"/>
        <v>#N/A</v>
      </c>
      <c r="S349" t="e">
        <f t="shared" si="140"/>
        <v>#N/A</v>
      </c>
      <c r="T349" t="e">
        <f t="shared" si="141"/>
        <v>#N/A</v>
      </c>
      <c r="U349" t="e">
        <f t="shared" si="142"/>
        <v>#N/A</v>
      </c>
      <c r="V349" t="e">
        <f t="shared" si="143"/>
        <v>#N/A</v>
      </c>
      <c r="W349" t="e">
        <f t="shared" si="144"/>
        <v>#N/A</v>
      </c>
      <c r="X349" t="e">
        <f t="shared" si="145"/>
        <v>#N/A</v>
      </c>
      <c r="Y349" t="e">
        <f t="shared" si="146"/>
        <v>#N/A</v>
      </c>
      <c r="Z349" t="e">
        <f t="shared" si="147"/>
        <v>#N/A</v>
      </c>
      <c r="AA349" t="e">
        <f t="shared" si="148"/>
        <v>#N/A</v>
      </c>
      <c r="AB349" t="e">
        <f t="shared" si="149"/>
        <v>#N/A</v>
      </c>
      <c r="AC349" t="e">
        <f t="shared" si="150"/>
        <v>#N/A</v>
      </c>
      <c r="AD349" t="e">
        <f t="shared" si="151"/>
        <v>#N/A</v>
      </c>
      <c r="AE349" t="e">
        <f t="shared" si="152"/>
        <v>#N/A</v>
      </c>
      <c r="AF349" t="e">
        <f t="shared" si="153"/>
        <v>#N/A</v>
      </c>
    </row>
    <row r="350" spans="1:32" x14ac:dyDescent="0.25">
      <c r="A350" t="s">
        <v>594</v>
      </c>
      <c r="B350" t="s">
        <v>595</v>
      </c>
      <c r="C350">
        <v>193</v>
      </c>
      <c r="D350" t="s">
        <v>12</v>
      </c>
      <c r="E350">
        <v>73</v>
      </c>
      <c r="F350">
        <v>186</v>
      </c>
      <c r="G350">
        <v>438</v>
      </c>
      <c r="H350" t="s">
        <v>13</v>
      </c>
      <c r="I350">
        <f t="shared" si="132"/>
        <v>1</v>
      </c>
      <c r="J350">
        <f t="shared" si="133"/>
        <v>0</v>
      </c>
      <c r="K350">
        <f t="shared" si="134"/>
        <v>114</v>
      </c>
      <c r="L350" t="s">
        <v>1577</v>
      </c>
      <c r="M350" t="s">
        <v>1577</v>
      </c>
      <c r="N350" t="e">
        <f t="shared" si="135"/>
        <v>#N/A</v>
      </c>
      <c r="O350" t="e">
        <f t="shared" si="136"/>
        <v>#N/A</v>
      </c>
      <c r="P350" t="e">
        <f t="shared" si="137"/>
        <v>#N/A</v>
      </c>
      <c r="Q350" t="e">
        <f t="shared" si="138"/>
        <v>#N/A</v>
      </c>
      <c r="R350" t="e">
        <f t="shared" si="139"/>
        <v>#N/A</v>
      </c>
      <c r="S350" t="e">
        <f t="shared" si="140"/>
        <v>#N/A</v>
      </c>
      <c r="T350" t="e">
        <f t="shared" si="141"/>
        <v>#N/A</v>
      </c>
      <c r="U350" t="e">
        <f t="shared" si="142"/>
        <v>#N/A</v>
      </c>
      <c r="V350" t="e">
        <f t="shared" si="143"/>
        <v>#N/A</v>
      </c>
      <c r="W350" t="e">
        <f t="shared" si="144"/>
        <v>#N/A</v>
      </c>
      <c r="X350" t="e">
        <f t="shared" si="145"/>
        <v>#N/A</v>
      </c>
      <c r="Y350" t="e">
        <f t="shared" si="146"/>
        <v>#N/A</v>
      </c>
      <c r="Z350" t="e">
        <f t="shared" si="147"/>
        <v>#N/A</v>
      </c>
      <c r="AA350" t="e">
        <f t="shared" si="148"/>
        <v>#N/A</v>
      </c>
      <c r="AB350" t="e">
        <f t="shared" si="149"/>
        <v>#N/A</v>
      </c>
      <c r="AC350" t="e">
        <f t="shared" si="150"/>
        <v>#N/A</v>
      </c>
      <c r="AD350" t="e">
        <f t="shared" si="151"/>
        <v>#N/A</v>
      </c>
      <c r="AE350" t="e">
        <f t="shared" si="152"/>
        <v>#N/A</v>
      </c>
      <c r="AF350" t="e">
        <f t="shared" si="153"/>
        <v>#N/A</v>
      </c>
    </row>
    <row r="351" spans="1:32" x14ac:dyDescent="0.25">
      <c r="A351" t="s">
        <v>596</v>
      </c>
      <c r="B351" t="s">
        <v>597</v>
      </c>
      <c r="C351">
        <v>171</v>
      </c>
      <c r="D351" t="s">
        <v>12</v>
      </c>
      <c r="E351">
        <v>38</v>
      </c>
      <c r="F351">
        <v>157</v>
      </c>
      <c r="G351">
        <v>438</v>
      </c>
      <c r="H351" t="s">
        <v>13</v>
      </c>
      <c r="I351">
        <f t="shared" si="132"/>
        <v>1</v>
      </c>
      <c r="J351">
        <f t="shared" si="133"/>
        <v>0</v>
      </c>
      <c r="K351">
        <f t="shared" si="134"/>
        <v>120</v>
      </c>
      <c r="L351" t="s">
        <v>1577</v>
      </c>
      <c r="M351" t="s">
        <v>1577</v>
      </c>
      <c r="N351" t="e">
        <f t="shared" si="135"/>
        <v>#N/A</v>
      </c>
      <c r="O351" t="e">
        <f t="shared" si="136"/>
        <v>#N/A</v>
      </c>
      <c r="P351" t="e">
        <f t="shared" si="137"/>
        <v>#N/A</v>
      </c>
      <c r="Q351" t="e">
        <f t="shared" si="138"/>
        <v>#N/A</v>
      </c>
      <c r="R351" t="e">
        <f t="shared" si="139"/>
        <v>#N/A</v>
      </c>
      <c r="S351" t="e">
        <f t="shared" si="140"/>
        <v>#N/A</v>
      </c>
      <c r="T351" t="e">
        <f t="shared" si="141"/>
        <v>#N/A</v>
      </c>
      <c r="U351" t="e">
        <f t="shared" si="142"/>
        <v>#N/A</v>
      </c>
      <c r="V351" t="e">
        <f t="shared" si="143"/>
        <v>#N/A</v>
      </c>
      <c r="W351" t="e">
        <f t="shared" si="144"/>
        <v>#N/A</v>
      </c>
      <c r="X351" t="e">
        <f t="shared" si="145"/>
        <v>#N/A</v>
      </c>
      <c r="Y351" t="e">
        <f t="shared" si="146"/>
        <v>#N/A</v>
      </c>
      <c r="Z351" t="e">
        <f t="shared" si="147"/>
        <v>#N/A</v>
      </c>
      <c r="AA351" t="e">
        <f t="shared" si="148"/>
        <v>#N/A</v>
      </c>
      <c r="AB351" t="e">
        <f t="shared" si="149"/>
        <v>#N/A</v>
      </c>
      <c r="AC351" t="e">
        <f t="shared" si="150"/>
        <v>#N/A</v>
      </c>
      <c r="AD351" t="e">
        <f t="shared" si="151"/>
        <v>#N/A</v>
      </c>
      <c r="AE351" t="e">
        <f t="shared" si="152"/>
        <v>#N/A</v>
      </c>
      <c r="AF351" t="e">
        <f t="shared" si="153"/>
        <v>#N/A</v>
      </c>
    </row>
    <row r="352" spans="1:32" x14ac:dyDescent="0.25">
      <c r="A352" t="s">
        <v>598</v>
      </c>
      <c r="B352" t="s">
        <v>599</v>
      </c>
      <c r="C352">
        <v>193</v>
      </c>
      <c r="D352" t="s">
        <v>12</v>
      </c>
      <c r="E352">
        <v>72</v>
      </c>
      <c r="F352">
        <v>185</v>
      </c>
      <c r="G352">
        <v>438</v>
      </c>
      <c r="H352" t="s">
        <v>13</v>
      </c>
      <c r="I352">
        <f t="shared" si="132"/>
        <v>1</v>
      </c>
      <c r="J352">
        <f t="shared" si="133"/>
        <v>0</v>
      </c>
      <c r="K352">
        <f t="shared" si="134"/>
        <v>114</v>
      </c>
      <c r="L352" t="str">
        <f>VLOOKUP(A352,пр,3,FALSE)</f>
        <v xml:space="preserve"> Bos taurus (Bovine).</v>
      </c>
      <c r="M352" t="str">
        <f>VLOOKUP(A352,пр,4,FALSE)</f>
        <v xml:space="preserve"> NCBI_TaxID=9913;</v>
      </c>
      <c r="N352" t="str">
        <f t="shared" si="135"/>
        <v>Eukaryota</v>
      </c>
      <c r="O352" t="str">
        <f t="shared" si="136"/>
        <v xml:space="preserve"> Metazoa</v>
      </c>
      <c r="P352" t="str">
        <f t="shared" si="137"/>
        <v xml:space="preserve"> Chordata</v>
      </c>
      <c r="Q352" t="str">
        <f t="shared" si="138"/>
        <v xml:space="preserve"> Craniata</v>
      </c>
      <c r="R352" t="str">
        <f t="shared" si="139"/>
        <v xml:space="preserve"> Vertebrata</v>
      </c>
      <c r="S352" t="str">
        <f t="shared" si="140"/>
        <v xml:space="preserve"> Euteleostomi</v>
      </c>
      <c r="T352" t="str">
        <f t="shared" si="141"/>
        <v>Mammalia</v>
      </c>
      <c r="U352" t="str">
        <f t="shared" si="142"/>
        <v xml:space="preserve"> Eutheria</v>
      </c>
      <c r="V352" t="str">
        <f t="shared" si="143"/>
        <v xml:space="preserve"> Laurasiatheria</v>
      </c>
      <c r="W352" t="str">
        <f t="shared" si="144"/>
        <v xml:space="preserve"> Cetartiodactyla</v>
      </c>
      <c r="X352" t="str">
        <f t="shared" si="145"/>
        <v xml:space="preserve"> Ruminantia</v>
      </c>
      <c r="Y352" t="str">
        <f t="shared" si="146"/>
        <v>Pecora</v>
      </c>
      <c r="Z352" t="str">
        <f t="shared" si="147"/>
        <v xml:space="preserve"> Bovidae</v>
      </c>
      <c r="AA352" t="str">
        <f t="shared" si="148"/>
        <v xml:space="preserve"> Bovinae</v>
      </c>
      <c r="AB352" t="str">
        <f t="shared" si="149"/>
        <v xml:space="preserve"> Bos.</v>
      </c>
      <c r="AC352">
        <f t="shared" si="150"/>
        <v>0</v>
      </c>
      <c r="AD352">
        <f t="shared" si="151"/>
        <v>0</v>
      </c>
      <c r="AE352">
        <f t="shared" si="152"/>
        <v>0</v>
      </c>
      <c r="AF352">
        <f t="shared" si="153"/>
        <v>0</v>
      </c>
    </row>
    <row r="353" spans="1:32" x14ac:dyDescent="0.25">
      <c r="A353" t="s">
        <v>600</v>
      </c>
      <c r="B353" t="s">
        <v>601</v>
      </c>
      <c r="C353">
        <v>193</v>
      </c>
      <c r="D353" t="s">
        <v>12</v>
      </c>
      <c r="E353">
        <v>72</v>
      </c>
      <c r="F353">
        <v>185</v>
      </c>
      <c r="G353">
        <v>438</v>
      </c>
      <c r="H353" t="s">
        <v>13</v>
      </c>
      <c r="I353">
        <f t="shared" si="132"/>
        <v>1</v>
      </c>
      <c r="J353">
        <f t="shared" si="133"/>
        <v>0</v>
      </c>
      <c r="K353">
        <f t="shared" si="134"/>
        <v>114</v>
      </c>
      <c r="L353" t="s">
        <v>1577</v>
      </c>
      <c r="M353" t="s">
        <v>1577</v>
      </c>
      <c r="N353" t="e">
        <f t="shared" si="135"/>
        <v>#N/A</v>
      </c>
      <c r="O353" t="e">
        <f t="shared" si="136"/>
        <v>#N/A</v>
      </c>
      <c r="P353" t="e">
        <f t="shared" si="137"/>
        <v>#N/A</v>
      </c>
      <c r="Q353" t="e">
        <f t="shared" si="138"/>
        <v>#N/A</v>
      </c>
      <c r="R353" t="e">
        <f t="shared" si="139"/>
        <v>#N/A</v>
      </c>
      <c r="S353" t="e">
        <f t="shared" si="140"/>
        <v>#N/A</v>
      </c>
      <c r="T353" t="e">
        <f t="shared" si="141"/>
        <v>#N/A</v>
      </c>
      <c r="U353" t="e">
        <f t="shared" si="142"/>
        <v>#N/A</v>
      </c>
      <c r="V353" t="e">
        <f t="shared" si="143"/>
        <v>#N/A</v>
      </c>
      <c r="W353" t="e">
        <f t="shared" si="144"/>
        <v>#N/A</v>
      </c>
      <c r="X353" t="e">
        <f t="shared" si="145"/>
        <v>#N/A</v>
      </c>
      <c r="Y353" t="e">
        <f t="shared" si="146"/>
        <v>#N/A</v>
      </c>
      <c r="Z353" t="e">
        <f t="shared" si="147"/>
        <v>#N/A</v>
      </c>
      <c r="AA353" t="e">
        <f t="shared" si="148"/>
        <v>#N/A</v>
      </c>
      <c r="AB353" t="e">
        <f t="shared" si="149"/>
        <v>#N/A</v>
      </c>
      <c r="AC353" t="e">
        <f t="shared" si="150"/>
        <v>#N/A</v>
      </c>
      <c r="AD353" t="e">
        <f t="shared" si="151"/>
        <v>#N/A</v>
      </c>
      <c r="AE353" t="e">
        <f t="shared" si="152"/>
        <v>#N/A</v>
      </c>
      <c r="AF353" t="e">
        <f t="shared" si="153"/>
        <v>#N/A</v>
      </c>
    </row>
    <row r="354" spans="1:32" x14ac:dyDescent="0.25">
      <c r="A354" t="s">
        <v>602</v>
      </c>
      <c r="B354" t="s">
        <v>603</v>
      </c>
      <c r="C354">
        <v>196</v>
      </c>
      <c r="D354" t="s">
        <v>12</v>
      </c>
      <c r="E354">
        <v>64</v>
      </c>
      <c r="F354">
        <v>185</v>
      </c>
      <c r="G354">
        <v>438</v>
      </c>
      <c r="H354" t="s">
        <v>13</v>
      </c>
      <c r="I354">
        <f t="shared" si="132"/>
        <v>1</v>
      </c>
      <c r="J354">
        <f t="shared" si="133"/>
        <v>0</v>
      </c>
      <c r="K354">
        <f t="shared" si="134"/>
        <v>122</v>
      </c>
      <c r="L354" t="str">
        <f t="shared" ref="L354:L362" si="154">VLOOKUP(A354,пр,3,FALSE)</f>
        <v xml:space="preserve"> Gallus gallus (Chicken).</v>
      </c>
      <c r="M354" t="str">
        <f t="shared" ref="M354:M362" si="155">VLOOKUP(A354,пр,4,FALSE)</f>
        <v xml:space="preserve"> NCBI_TaxID=9031;</v>
      </c>
      <c r="N354" t="str">
        <f t="shared" si="135"/>
        <v>Eukaryota</v>
      </c>
      <c r="O354" t="str">
        <f t="shared" si="136"/>
        <v xml:space="preserve"> Metazoa</v>
      </c>
      <c r="P354" t="str">
        <f t="shared" si="137"/>
        <v xml:space="preserve"> Chordata</v>
      </c>
      <c r="Q354" t="str">
        <f t="shared" si="138"/>
        <v xml:space="preserve"> Craniata</v>
      </c>
      <c r="R354" t="str">
        <f t="shared" si="139"/>
        <v xml:space="preserve"> Vertebrata</v>
      </c>
      <c r="S354" t="str">
        <f t="shared" si="140"/>
        <v xml:space="preserve"> Euteleostomi</v>
      </c>
      <c r="T354" t="str">
        <f t="shared" si="141"/>
        <v>Archelosauria</v>
      </c>
      <c r="U354" t="str">
        <f t="shared" si="142"/>
        <v xml:space="preserve"> Archosauria</v>
      </c>
      <c r="V354" t="str">
        <f t="shared" si="143"/>
        <v xml:space="preserve"> Dinosauria</v>
      </c>
      <c r="W354" t="str">
        <f t="shared" si="144"/>
        <v xml:space="preserve"> Saurischia</v>
      </c>
      <c r="X354" t="str">
        <f t="shared" si="145"/>
        <v xml:space="preserve"> Theropoda</v>
      </c>
      <c r="Y354" t="str">
        <f t="shared" si="146"/>
        <v>Coelurosauria</v>
      </c>
      <c r="Z354" t="str">
        <f t="shared" si="147"/>
        <v xml:space="preserve"> Aves</v>
      </c>
      <c r="AA354" t="str">
        <f t="shared" si="148"/>
        <v xml:space="preserve"> Neognathae</v>
      </c>
      <c r="AB354" t="str">
        <f t="shared" si="149"/>
        <v xml:space="preserve"> Galloanserae</v>
      </c>
      <c r="AC354" t="str">
        <f t="shared" si="150"/>
        <v xml:space="preserve"> Galliformes</v>
      </c>
      <c r="AD354" t="str">
        <f t="shared" si="151"/>
        <v>Phasianidae</v>
      </c>
      <c r="AE354" t="str">
        <f t="shared" si="152"/>
        <v xml:space="preserve"> Phasianinae</v>
      </c>
      <c r="AF354" t="str">
        <f t="shared" si="153"/>
        <v xml:space="preserve"> Gallus.</v>
      </c>
    </row>
    <row r="355" spans="1:32" x14ac:dyDescent="0.25">
      <c r="A355" t="s">
        <v>604</v>
      </c>
      <c r="B355" t="s">
        <v>605</v>
      </c>
      <c r="C355">
        <v>192</v>
      </c>
      <c r="D355" t="s">
        <v>12</v>
      </c>
      <c r="E355">
        <v>71</v>
      </c>
      <c r="F355">
        <v>184</v>
      </c>
      <c r="G355">
        <v>438</v>
      </c>
      <c r="H355" t="s">
        <v>13</v>
      </c>
      <c r="I355">
        <f t="shared" si="132"/>
        <v>1</v>
      </c>
      <c r="J355">
        <f t="shared" si="133"/>
        <v>0</v>
      </c>
      <c r="K355">
        <f t="shared" si="134"/>
        <v>114</v>
      </c>
      <c r="L355" t="str">
        <f t="shared" si="154"/>
        <v xml:space="preserve"> Felis catus (Cat) (Felis silvestris catus).</v>
      </c>
      <c r="M355" t="str">
        <f t="shared" si="155"/>
        <v xml:space="preserve"> NCBI_TaxID=9685;</v>
      </c>
      <c r="N355" t="str">
        <f t="shared" si="135"/>
        <v>Eukaryota</v>
      </c>
      <c r="O355" t="str">
        <f t="shared" si="136"/>
        <v xml:space="preserve"> Metazoa</v>
      </c>
      <c r="P355" t="str">
        <f t="shared" si="137"/>
        <v xml:space="preserve"> Chordata</v>
      </c>
      <c r="Q355" t="str">
        <f t="shared" si="138"/>
        <v xml:space="preserve"> Craniata</v>
      </c>
      <c r="R355" t="str">
        <f t="shared" si="139"/>
        <v xml:space="preserve"> Vertebrata</v>
      </c>
      <c r="S355" t="str">
        <f t="shared" si="140"/>
        <v xml:space="preserve"> Euteleostomi</v>
      </c>
      <c r="T355" t="str">
        <f t="shared" si="141"/>
        <v>Mammalia</v>
      </c>
      <c r="U355" t="str">
        <f t="shared" si="142"/>
        <v xml:space="preserve"> Eutheria</v>
      </c>
      <c r="V355" t="str">
        <f t="shared" si="143"/>
        <v xml:space="preserve"> Laurasiatheria</v>
      </c>
      <c r="W355" t="str">
        <f t="shared" si="144"/>
        <v xml:space="preserve"> Carnivora</v>
      </c>
      <c r="X355" t="str">
        <f t="shared" si="145"/>
        <v xml:space="preserve"> Feliformia</v>
      </c>
      <c r="Y355" t="str">
        <f t="shared" si="146"/>
        <v xml:space="preserve"> Felidae</v>
      </c>
      <c r="Z355" t="str">
        <f t="shared" si="147"/>
        <v>Felinae</v>
      </c>
      <c r="AA355" t="str">
        <f t="shared" si="148"/>
        <v xml:space="preserve"> Felis.</v>
      </c>
      <c r="AB355">
        <f t="shared" si="149"/>
        <v>0</v>
      </c>
      <c r="AC355">
        <f t="shared" si="150"/>
        <v>0</v>
      </c>
      <c r="AD355">
        <f t="shared" si="151"/>
        <v>0</v>
      </c>
      <c r="AE355">
        <f t="shared" si="152"/>
        <v>0</v>
      </c>
      <c r="AF355">
        <f t="shared" si="153"/>
        <v>0</v>
      </c>
    </row>
    <row r="356" spans="1:32" x14ac:dyDescent="0.25">
      <c r="A356" t="s">
        <v>606</v>
      </c>
      <c r="B356" t="s">
        <v>607</v>
      </c>
      <c r="C356">
        <v>193</v>
      </c>
      <c r="D356" t="s">
        <v>12</v>
      </c>
      <c r="E356">
        <v>72</v>
      </c>
      <c r="F356">
        <v>185</v>
      </c>
      <c r="G356">
        <v>438</v>
      </c>
      <c r="H356" t="s">
        <v>13</v>
      </c>
      <c r="I356">
        <f t="shared" si="132"/>
        <v>1</v>
      </c>
      <c r="J356">
        <f t="shared" si="133"/>
        <v>0</v>
      </c>
      <c r="K356">
        <f t="shared" si="134"/>
        <v>114</v>
      </c>
      <c r="L356" t="str">
        <f t="shared" si="154"/>
        <v xml:space="preserve"> Equus caballus (Horse).</v>
      </c>
      <c r="M356" t="str">
        <f t="shared" si="155"/>
        <v xml:space="preserve"> NCBI_TaxID=9796;</v>
      </c>
      <c r="N356" t="str">
        <f t="shared" si="135"/>
        <v>Eukaryota</v>
      </c>
      <c r="O356" t="str">
        <f t="shared" si="136"/>
        <v xml:space="preserve"> Metazoa</v>
      </c>
      <c r="P356" t="str">
        <f t="shared" si="137"/>
        <v xml:space="preserve"> Chordata</v>
      </c>
      <c r="Q356" t="str">
        <f t="shared" si="138"/>
        <v xml:space="preserve"> Craniata</v>
      </c>
      <c r="R356" t="str">
        <f t="shared" si="139"/>
        <v xml:space="preserve"> Vertebrata</v>
      </c>
      <c r="S356" t="str">
        <f t="shared" si="140"/>
        <v xml:space="preserve"> Euteleostomi</v>
      </c>
      <c r="T356" t="str">
        <f t="shared" si="141"/>
        <v>Mammalia</v>
      </c>
      <c r="U356" t="str">
        <f t="shared" si="142"/>
        <v xml:space="preserve"> Eutheria</v>
      </c>
      <c r="V356" t="str">
        <f t="shared" si="143"/>
        <v xml:space="preserve"> Laurasiatheria</v>
      </c>
      <c r="W356" t="str">
        <f t="shared" si="144"/>
        <v xml:space="preserve"> Perissodactyla</v>
      </c>
      <c r="X356" t="str">
        <f t="shared" si="145"/>
        <v xml:space="preserve"> Equidae</v>
      </c>
      <c r="Y356" t="str">
        <f t="shared" si="146"/>
        <v xml:space="preserve"> Equus.</v>
      </c>
      <c r="Z356">
        <f t="shared" si="147"/>
        <v>0</v>
      </c>
      <c r="AA356">
        <f t="shared" si="148"/>
        <v>0</v>
      </c>
      <c r="AB356">
        <f t="shared" si="149"/>
        <v>0</v>
      </c>
      <c r="AC356">
        <f t="shared" si="150"/>
        <v>0</v>
      </c>
      <c r="AD356">
        <f t="shared" si="151"/>
        <v>0</v>
      </c>
      <c r="AE356">
        <f t="shared" si="152"/>
        <v>0</v>
      </c>
      <c r="AF356">
        <f t="shared" si="153"/>
        <v>0</v>
      </c>
    </row>
    <row r="357" spans="1:32" x14ac:dyDescent="0.25">
      <c r="A357" t="s">
        <v>608</v>
      </c>
      <c r="B357" t="s">
        <v>609</v>
      </c>
      <c r="C357">
        <v>193</v>
      </c>
      <c r="D357" t="s">
        <v>12</v>
      </c>
      <c r="E357">
        <v>72</v>
      </c>
      <c r="F357">
        <v>185</v>
      </c>
      <c r="G357">
        <v>438</v>
      </c>
      <c r="H357" t="s">
        <v>13</v>
      </c>
      <c r="I357">
        <f t="shared" si="132"/>
        <v>1</v>
      </c>
      <c r="J357">
        <f t="shared" si="133"/>
        <v>0</v>
      </c>
      <c r="K357">
        <f t="shared" si="134"/>
        <v>114</v>
      </c>
      <c r="L357" t="str">
        <f t="shared" si="154"/>
        <v xml:space="preserve"> Homo sapiens (Human).</v>
      </c>
      <c r="M357" t="str">
        <f t="shared" si="155"/>
        <v xml:space="preserve"> NCBI_TaxID=9606;</v>
      </c>
      <c r="N357" t="str">
        <f t="shared" si="135"/>
        <v>Eukaryota</v>
      </c>
      <c r="O357" t="str">
        <f t="shared" si="136"/>
        <v xml:space="preserve"> Metazoa</v>
      </c>
      <c r="P357" t="str">
        <f t="shared" si="137"/>
        <v xml:space="preserve"> Chordata</v>
      </c>
      <c r="Q357" t="str">
        <f t="shared" si="138"/>
        <v xml:space="preserve"> Craniata</v>
      </c>
      <c r="R357" t="str">
        <f t="shared" si="139"/>
        <v xml:space="preserve"> Vertebrata</v>
      </c>
      <c r="S357" t="str">
        <f t="shared" si="140"/>
        <v xml:space="preserve"> Euteleostomi</v>
      </c>
      <c r="T357" t="str">
        <f t="shared" si="141"/>
        <v>Mammalia</v>
      </c>
      <c r="U357" t="str">
        <f t="shared" si="142"/>
        <v xml:space="preserve"> Eutheria</v>
      </c>
      <c r="V357" t="str">
        <f t="shared" si="143"/>
        <v xml:space="preserve"> Euarchontoglires</v>
      </c>
      <c r="W357" t="str">
        <f t="shared" si="144"/>
        <v xml:space="preserve"> Primates</v>
      </c>
      <c r="X357" t="str">
        <f t="shared" si="145"/>
        <v xml:space="preserve"> Haplorrhini</v>
      </c>
      <c r="Y357" t="str">
        <f t="shared" si="146"/>
        <v>Catarrhini</v>
      </c>
      <c r="Z357" t="str">
        <f t="shared" si="147"/>
        <v xml:space="preserve"> Hominidae</v>
      </c>
      <c r="AA357" t="str">
        <f t="shared" si="148"/>
        <v xml:space="preserve"> Homo.</v>
      </c>
      <c r="AB357">
        <f t="shared" si="149"/>
        <v>0</v>
      </c>
      <c r="AC357">
        <f t="shared" si="150"/>
        <v>0</v>
      </c>
      <c r="AD357">
        <f t="shared" si="151"/>
        <v>0</v>
      </c>
      <c r="AE357">
        <f t="shared" si="152"/>
        <v>0</v>
      </c>
      <c r="AF357">
        <f t="shared" si="153"/>
        <v>0</v>
      </c>
    </row>
    <row r="358" spans="1:32" x14ac:dyDescent="0.25">
      <c r="A358" t="s">
        <v>610</v>
      </c>
      <c r="B358" t="s">
        <v>611</v>
      </c>
      <c r="C358">
        <v>192</v>
      </c>
      <c r="D358" t="s">
        <v>12</v>
      </c>
      <c r="E358">
        <v>70</v>
      </c>
      <c r="F358">
        <v>182</v>
      </c>
      <c r="G358">
        <v>438</v>
      </c>
      <c r="H358" t="s">
        <v>13</v>
      </c>
      <c r="I358">
        <f t="shared" si="132"/>
        <v>1</v>
      </c>
      <c r="J358">
        <f t="shared" si="133"/>
        <v>0</v>
      </c>
      <c r="K358">
        <f t="shared" si="134"/>
        <v>113</v>
      </c>
      <c r="L358" t="str">
        <f t="shared" si="154"/>
        <v xml:space="preserve"> Mus musculus (Mouse).</v>
      </c>
      <c r="M358" t="str">
        <f t="shared" si="155"/>
        <v xml:space="preserve"> NCBI_TaxID=10090;</v>
      </c>
      <c r="N358" t="str">
        <f t="shared" si="135"/>
        <v>Eukaryota</v>
      </c>
      <c r="O358" t="str">
        <f t="shared" si="136"/>
        <v xml:space="preserve"> Metazoa</v>
      </c>
      <c r="P358" t="str">
        <f t="shared" si="137"/>
        <v xml:space="preserve"> Chordata</v>
      </c>
      <c r="Q358" t="str">
        <f t="shared" si="138"/>
        <v xml:space="preserve"> Craniata</v>
      </c>
      <c r="R358" t="str">
        <f t="shared" si="139"/>
        <v xml:space="preserve"> Vertebrata</v>
      </c>
      <c r="S358" t="str">
        <f t="shared" si="140"/>
        <v xml:space="preserve"> Euteleostomi</v>
      </c>
      <c r="T358" t="str">
        <f t="shared" si="141"/>
        <v>Mammalia</v>
      </c>
      <c r="U358" t="str">
        <f t="shared" si="142"/>
        <v xml:space="preserve"> Eutheria</v>
      </c>
      <c r="V358" t="str">
        <f t="shared" si="143"/>
        <v xml:space="preserve"> Euarchontoglires</v>
      </c>
      <c r="W358" t="str">
        <f t="shared" si="144"/>
        <v xml:space="preserve"> Glires</v>
      </c>
      <c r="X358" t="str">
        <f t="shared" si="145"/>
        <v xml:space="preserve"> Rodentia</v>
      </c>
      <c r="Y358" t="str">
        <f t="shared" si="146"/>
        <v xml:space="preserve"> Sciurognathi</v>
      </c>
      <c r="Z358" t="str">
        <f t="shared" si="147"/>
        <v>Muroidea</v>
      </c>
      <c r="AA358" t="str">
        <f t="shared" si="148"/>
        <v xml:space="preserve"> Muridae</v>
      </c>
      <c r="AB358" t="str">
        <f t="shared" si="149"/>
        <v xml:space="preserve"> Murinae</v>
      </c>
      <c r="AC358" t="str">
        <f t="shared" si="150"/>
        <v xml:space="preserve"> Mus</v>
      </c>
      <c r="AD358" t="str">
        <f t="shared" si="151"/>
        <v xml:space="preserve"> Mus.</v>
      </c>
      <c r="AE358">
        <f t="shared" si="152"/>
        <v>0</v>
      </c>
      <c r="AF358">
        <f t="shared" si="153"/>
        <v>0</v>
      </c>
    </row>
    <row r="359" spans="1:32" x14ac:dyDescent="0.25">
      <c r="A359" t="s">
        <v>612</v>
      </c>
      <c r="B359" t="s">
        <v>613</v>
      </c>
      <c r="C359">
        <v>192</v>
      </c>
      <c r="D359" t="s">
        <v>12</v>
      </c>
      <c r="E359">
        <v>71</v>
      </c>
      <c r="F359">
        <v>184</v>
      </c>
      <c r="G359">
        <v>438</v>
      </c>
      <c r="H359" t="s">
        <v>13</v>
      </c>
      <c r="I359">
        <f t="shared" si="132"/>
        <v>1</v>
      </c>
      <c r="J359">
        <f t="shared" si="133"/>
        <v>0</v>
      </c>
      <c r="K359">
        <f t="shared" si="134"/>
        <v>114</v>
      </c>
      <c r="L359" t="str">
        <f t="shared" si="154"/>
        <v xml:space="preserve"> Sus scrofa (Pig).</v>
      </c>
      <c r="M359" t="str">
        <f t="shared" si="155"/>
        <v xml:space="preserve"> NCBI_TaxID=9823;</v>
      </c>
      <c r="N359" t="str">
        <f t="shared" si="135"/>
        <v>Eukaryota</v>
      </c>
      <c r="O359" t="str">
        <f t="shared" si="136"/>
        <v xml:space="preserve"> Metazoa</v>
      </c>
      <c r="P359" t="str">
        <f t="shared" si="137"/>
        <v xml:space="preserve"> Chordata</v>
      </c>
      <c r="Q359" t="str">
        <f t="shared" si="138"/>
        <v xml:space="preserve"> Craniata</v>
      </c>
      <c r="R359" t="str">
        <f t="shared" si="139"/>
        <v xml:space="preserve"> Vertebrata</v>
      </c>
      <c r="S359" t="str">
        <f t="shared" si="140"/>
        <v xml:space="preserve"> Euteleostomi</v>
      </c>
      <c r="T359" t="str">
        <f t="shared" si="141"/>
        <v>Mammalia</v>
      </c>
      <c r="U359" t="str">
        <f t="shared" si="142"/>
        <v xml:space="preserve"> Eutheria</v>
      </c>
      <c r="V359" t="str">
        <f t="shared" si="143"/>
        <v xml:space="preserve"> Laurasiatheria</v>
      </c>
      <c r="W359" t="str">
        <f t="shared" si="144"/>
        <v xml:space="preserve"> Cetartiodactyla</v>
      </c>
      <c r="X359" t="str">
        <f t="shared" si="145"/>
        <v xml:space="preserve"> Suina</v>
      </c>
      <c r="Y359" t="str">
        <f t="shared" si="146"/>
        <v xml:space="preserve"> Suidae</v>
      </c>
      <c r="Z359" t="str">
        <f t="shared" si="147"/>
        <v>Sus.</v>
      </c>
      <c r="AA359">
        <f t="shared" si="148"/>
        <v>0</v>
      </c>
      <c r="AB359">
        <f t="shared" si="149"/>
        <v>0</v>
      </c>
      <c r="AC359">
        <f t="shared" si="150"/>
        <v>0</v>
      </c>
      <c r="AD359">
        <f t="shared" si="151"/>
        <v>0</v>
      </c>
      <c r="AE359">
        <f t="shared" si="152"/>
        <v>0</v>
      </c>
      <c r="AF359">
        <f t="shared" si="153"/>
        <v>0</v>
      </c>
    </row>
    <row r="360" spans="1:32" x14ac:dyDescent="0.25">
      <c r="A360" t="s">
        <v>614</v>
      </c>
      <c r="B360" t="s">
        <v>615</v>
      </c>
      <c r="C360">
        <v>194</v>
      </c>
      <c r="D360" t="s">
        <v>12</v>
      </c>
      <c r="E360">
        <v>72</v>
      </c>
      <c r="F360">
        <v>184</v>
      </c>
      <c r="G360">
        <v>438</v>
      </c>
      <c r="H360" t="s">
        <v>13</v>
      </c>
      <c r="I360">
        <f t="shared" si="132"/>
        <v>1</v>
      </c>
      <c r="J360">
        <f t="shared" si="133"/>
        <v>0</v>
      </c>
      <c r="K360">
        <f t="shared" si="134"/>
        <v>113</v>
      </c>
      <c r="L360" t="str">
        <f t="shared" si="154"/>
        <v xml:space="preserve"> Rattus norvegicus (Rat).</v>
      </c>
      <c r="M360" t="str">
        <f t="shared" si="155"/>
        <v xml:space="preserve"> NCBI_TaxID=10116;</v>
      </c>
      <c r="N360" t="str">
        <f t="shared" si="135"/>
        <v>Eukaryota</v>
      </c>
      <c r="O360" t="str">
        <f t="shared" si="136"/>
        <v xml:space="preserve"> Metazoa</v>
      </c>
      <c r="P360" t="str">
        <f t="shared" si="137"/>
        <v xml:space="preserve"> Chordata</v>
      </c>
      <c r="Q360" t="str">
        <f t="shared" si="138"/>
        <v xml:space="preserve"> Craniata</v>
      </c>
      <c r="R360" t="str">
        <f t="shared" si="139"/>
        <v xml:space="preserve"> Vertebrata</v>
      </c>
      <c r="S360" t="str">
        <f t="shared" si="140"/>
        <v xml:space="preserve"> Euteleostomi</v>
      </c>
      <c r="T360" t="str">
        <f t="shared" si="141"/>
        <v>Mammalia</v>
      </c>
      <c r="U360" t="str">
        <f t="shared" si="142"/>
        <v xml:space="preserve"> Eutheria</v>
      </c>
      <c r="V360" t="str">
        <f t="shared" si="143"/>
        <v xml:space="preserve"> Euarchontoglires</v>
      </c>
      <c r="W360" t="str">
        <f t="shared" si="144"/>
        <v xml:space="preserve"> Glires</v>
      </c>
      <c r="X360" t="str">
        <f t="shared" si="145"/>
        <v xml:space="preserve"> Rodentia</v>
      </c>
      <c r="Y360" t="str">
        <f t="shared" si="146"/>
        <v xml:space="preserve"> Sciurognathi</v>
      </c>
      <c r="Z360" t="str">
        <f t="shared" si="147"/>
        <v>Muroidea</v>
      </c>
      <c r="AA360" t="str">
        <f t="shared" si="148"/>
        <v xml:space="preserve"> Muridae</v>
      </c>
      <c r="AB360" t="str">
        <f t="shared" si="149"/>
        <v xml:space="preserve"> Murinae</v>
      </c>
      <c r="AC360" t="str">
        <f t="shared" si="150"/>
        <v xml:space="preserve"> Rattus.</v>
      </c>
      <c r="AD360">
        <f t="shared" si="151"/>
        <v>0</v>
      </c>
      <c r="AE360">
        <f t="shared" si="152"/>
        <v>0</v>
      </c>
      <c r="AF360">
        <f t="shared" si="153"/>
        <v>0</v>
      </c>
    </row>
    <row r="361" spans="1:32" x14ac:dyDescent="0.25">
      <c r="A361" t="s">
        <v>616</v>
      </c>
      <c r="B361" t="s">
        <v>617</v>
      </c>
      <c r="C361">
        <v>268</v>
      </c>
      <c r="D361" t="s">
        <v>12</v>
      </c>
      <c r="E361">
        <v>156</v>
      </c>
      <c r="F361">
        <v>265</v>
      </c>
      <c r="G361">
        <v>438</v>
      </c>
      <c r="H361" t="s">
        <v>13</v>
      </c>
      <c r="I361">
        <f t="shared" si="132"/>
        <v>1</v>
      </c>
      <c r="J361">
        <f t="shared" si="133"/>
        <v>1</v>
      </c>
      <c r="K361">
        <f t="shared" si="134"/>
        <v>110</v>
      </c>
      <c r="L361" t="str">
        <f t="shared" si="154"/>
        <v xml:space="preserve"> Bos taurus (Bovine).</v>
      </c>
      <c r="M361" t="str">
        <f t="shared" si="155"/>
        <v xml:space="preserve"> NCBI_TaxID=9913;</v>
      </c>
      <c r="N361" t="str">
        <f t="shared" si="135"/>
        <v>Eukaryota</v>
      </c>
      <c r="O361" t="str">
        <f t="shared" si="136"/>
        <v xml:space="preserve"> Metazoa</v>
      </c>
      <c r="P361" t="str">
        <f t="shared" si="137"/>
        <v xml:space="preserve"> Chordata</v>
      </c>
      <c r="Q361" t="str">
        <f t="shared" si="138"/>
        <v xml:space="preserve"> Craniata</v>
      </c>
      <c r="R361" t="str">
        <f t="shared" si="139"/>
        <v xml:space="preserve"> Vertebrata</v>
      </c>
      <c r="S361" t="str">
        <f t="shared" si="140"/>
        <v xml:space="preserve"> Euteleostomi</v>
      </c>
      <c r="T361" t="str">
        <f t="shared" si="141"/>
        <v>Mammalia</v>
      </c>
      <c r="U361" t="str">
        <f t="shared" si="142"/>
        <v xml:space="preserve"> Eutheria</v>
      </c>
      <c r="V361" t="str">
        <f t="shared" si="143"/>
        <v xml:space="preserve"> Laurasiatheria</v>
      </c>
      <c r="W361" t="str">
        <f t="shared" si="144"/>
        <v xml:space="preserve"> Cetartiodactyla</v>
      </c>
      <c r="X361" t="str">
        <f t="shared" si="145"/>
        <v xml:space="preserve"> Ruminantia</v>
      </c>
      <c r="Y361" t="str">
        <f t="shared" si="146"/>
        <v>Pecora</v>
      </c>
      <c r="Z361" t="str">
        <f t="shared" si="147"/>
        <v xml:space="preserve"> Bovidae</v>
      </c>
      <c r="AA361" t="str">
        <f t="shared" si="148"/>
        <v xml:space="preserve"> Bovinae</v>
      </c>
      <c r="AB361" t="str">
        <f t="shared" si="149"/>
        <v xml:space="preserve"> Bos.</v>
      </c>
      <c r="AC361">
        <f t="shared" si="150"/>
        <v>0</v>
      </c>
      <c r="AD361">
        <f t="shared" si="151"/>
        <v>0</v>
      </c>
      <c r="AE361">
        <f t="shared" si="152"/>
        <v>0</v>
      </c>
      <c r="AF361">
        <f t="shared" si="153"/>
        <v>0</v>
      </c>
    </row>
    <row r="362" spans="1:32" x14ac:dyDescent="0.25">
      <c r="A362" t="s">
        <v>616</v>
      </c>
      <c r="B362" t="s">
        <v>617</v>
      </c>
      <c r="C362">
        <v>268</v>
      </c>
      <c r="D362" t="s">
        <v>26</v>
      </c>
      <c r="E362">
        <v>1</v>
      </c>
      <c r="F362">
        <v>109</v>
      </c>
      <c r="G362">
        <v>101</v>
      </c>
      <c r="H362" t="s">
        <v>27</v>
      </c>
      <c r="I362">
        <f t="shared" si="132"/>
        <v>1</v>
      </c>
      <c r="J362">
        <f t="shared" si="133"/>
        <v>1</v>
      </c>
      <c r="K362">
        <f t="shared" si="134"/>
        <v>110</v>
      </c>
      <c r="L362" t="str">
        <f t="shared" si="154"/>
        <v xml:space="preserve"> Bos taurus (Bovine).</v>
      </c>
      <c r="M362" t="str">
        <f t="shared" si="155"/>
        <v xml:space="preserve"> NCBI_TaxID=9913;</v>
      </c>
      <c r="N362" t="str">
        <f t="shared" si="135"/>
        <v>Eukaryota</v>
      </c>
      <c r="O362" t="str">
        <f t="shared" si="136"/>
        <v xml:space="preserve"> Metazoa</v>
      </c>
      <c r="P362" t="str">
        <f t="shared" si="137"/>
        <v xml:space="preserve"> Chordata</v>
      </c>
      <c r="Q362" t="str">
        <f t="shared" si="138"/>
        <v xml:space="preserve"> Craniata</v>
      </c>
      <c r="R362" t="str">
        <f t="shared" si="139"/>
        <v xml:space="preserve"> Vertebrata</v>
      </c>
      <c r="S362" t="str">
        <f t="shared" si="140"/>
        <v xml:space="preserve"> Euteleostomi</v>
      </c>
      <c r="T362" t="str">
        <f t="shared" si="141"/>
        <v>Mammalia</v>
      </c>
      <c r="U362" t="str">
        <f t="shared" si="142"/>
        <v xml:space="preserve"> Eutheria</v>
      </c>
      <c r="V362" t="str">
        <f t="shared" si="143"/>
        <v xml:space="preserve"> Laurasiatheria</v>
      </c>
      <c r="W362" t="str">
        <f t="shared" si="144"/>
        <v xml:space="preserve"> Cetartiodactyla</v>
      </c>
      <c r="X362" t="str">
        <f t="shared" si="145"/>
        <v xml:space="preserve"> Ruminantia</v>
      </c>
      <c r="Y362" t="str">
        <f t="shared" si="146"/>
        <v>Pecora</v>
      </c>
      <c r="Z362" t="str">
        <f t="shared" si="147"/>
        <v xml:space="preserve"> Bovidae</v>
      </c>
      <c r="AA362" t="str">
        <f t="shared" si="148"/>
        <v xml:space="preserve"> Bovinae</v>
      </c>
      <c r="AB362" t="str">
        <f t="shared" si="149"/>
        <v xml:space="preserve"> Bos.</v>
      </c>
      <c r="AC362">
        <f t="shared" si="150"/>
        <v>0</v>
      </c>
      <c r="AD362">
        <f t="shared" si="151"/>
        <v>0</v>
      </c>
      <c r="AE362">
        <f t="shared" si="152"/>
        <v>0</v>
      </c>
      <c r="AF362">
        <f t="shared" si="153"/>
        <v>0</v>
      </c>
    </row>
    <row r="363" spans="1:32" x14ac:dyDescent="0.25">
      <c r="A363" t="s">
        <v>618</v>
      </c>
      <c r="B363" t="s">
        <v>619</v>
      </c>
      <c r="C363">
        <v>265</v>
      </c>
      <c r="D363" t="s">
        <v>12</v>
      </c>
      <c r="E363">
        <v>152</v>
      </c>
      <c r="F363">
        <v>260</v>
      </c>
      <c r="G363">
        <v>438</v>
      </c>
      <c r="H363" t="s">
        <v>13</v>
      </c>
      <c r="I363">
        <f t="shared" si="132"/>
        <v>1</v>
      </c>
      <c r="J363">
        <f t="shared" si="133"/>
        <v>1</v>
      </c>
      <c r="K363">
        <f t="shared" si="134"/>
        <v>109</v>
      </c>
      <c r="L363" t="s">
        <v>1577</v>
      </c>
      <c r="M363" t="s">
        <v>1577</v>
      </c>
      <c r="N363" t="e">
        <f t="shared" si="135"/>
        <v>#N/A</v>
      </c>
      <c r="O363" t="e">
        <f t="shared" si="136"/>
        <v>#N/A</v>
      </c>
      <c r="P363" t="e">
        <f t="shared" si="137"/>
        <v>#N/A</v>
      </c>
      <c r="Q363" t="e">
        <f t="shared" si="138"/>
        <v>#N/A</v>
      </c>
      <c r="R363" t="e">
        <f t="shared" si="139"/>
        <v>#N/A</v>
      </c>
      <c r="S363" t="e">
        <f t="shared" si="140"/>
        <v>#N/A</v>
      </c>
      <c r="T363" t="e">
        <f t="shared" si="141"/>
        <v>#N/A</v>
      </c>
      <c r="U363" t="e">
        <f t="shared" si="142"/>
        <v>#N/A</v>
      </c>
      <c r="V363" t="e">
        <f t="shared" si="143"/>
        <v>#N/A</v>
      </c>
      <c r="W363" t="e">
        <f t="shared" si="144"/>
        <v>#N/A</v>
      </c>
      <c r="X363" t="e">
        <f t="shared" si="145"/>
        <v>#N/A</v>
      </c>
      <c r="Y363" t="e">
        <f t="shared" si="146"/>
        <v>#N/A</v>
      </c>
      <c r="Z363" t="e">
        <f t="shared" si="147"/>
        <v>#N/A</v>
      </c>
      <c r="AA363" t="e">
        <f t="shared" si="148"/>
        <v>#N/A</v>
      </c>
      <c r="AB363" t="e">
        <f t="shared" si="149"/>
        <v>#N/A</v>
      </c>
      <c r="AC363" t="e">
        <f t="shared" si="150"/>
        <v>#N/A</v>
      </c>
      <c r="AD363" t="e">
        <f t="shared" si="151"/>
        <v>#N/A</v>
      </c>
      <c r="AE363" t="e">
        <f t="shared" si="152"/>
        <v>#N/A</v>
      </c>
      <c r="AF363" t="e">
        <f t="shared" si="153"/>
        <v>#N/A</v>
      </c>
    </row>
    <row r="364" spans="1:32" x14ac:dyDescent="0.25">
      <c r="A364" t="s">
        <v>618</v>
      </c>
      <c r="B364" t="s">
        <v>619</v>
      </c>
      <c r="C364">
        <v>265</v>
      </c>
      <c r="D364" t="s">
        <v>26</v>
      </c>
      <c r="E364">
        <v>1</v>
      </c>
      <c r="F364">
        <v>105</v>
      </c>
      <c r="G364">
        <v>101</v>
      </c>
      <c r="H364" t="s">
        <v>27</v>
      </c>
      <c r="I364">
        <f t="shared" si="132"/>
        <v>1</v>
      </c>
      <c r="J364">
        <f t="shared" si="133"/>
        <v>1</v>
      </c>
      <c r="K364">
        <f t="shared" si="134"/>
        <v>109</v>
      </c>
      <c r="L364" t="s">
        <v>1577</v>
      </c>
      <c r="M364" t="s">
        <v>1577</v>
      </c>
      <c r="N364" t="e">
        <f t="shared" si="135"/>
        <v>#N/A</v>
      </c>
      <c r="O364" t="e">
        <f t="shared" si="136"/>
        <v>#N/A</v>
      </c>
      <c r="P364" t="e">
        <f t="shared" si="137"/>
        <v>#N/A</v>
      </c>
      <c r="Q364" t="e">
        <f t="shared" si="138"/>
        <v>#N/A</v>
      </c>
      <c r="R364" t="e">
        <f t="shared" si="139"/>
        <v>#N/A</v>
      </c>
      <c r="S364" t="e">
        <f t="shared" si="140"/>
        <v>#N/A</v>
      </c>
      <c r="T364" t="e">
        <f t="shared" si="141"/>
        <v>#N/A</v>
      </c>
      <c r="U364" t="e">
        <f t="shared" si="142"/>
        <v>#N/A</v>
      </c>
      <c r="V364" t="e">
        <f t="shared" si="143"/>
        <v>#N/A</v>
      </c>
      <c r="W364" t="e">
        <f t="shared" si="144"/>
        <v>#N/A</v>
      </c>
      <c r="X364" t="e">
        <f t="shared" si="145"/>
        <v>#N/A</v>
      </c>
      <c r="Y364" t="e">
        <f t="shared" si="146"/>
        <v>#N/A</v>
      </c>
      <c r="Z364" t="e">
        <f t="shared" si="147"/>
        <v>#N/A</v>
      </c>
      <c r="AA364" t="e">
        <f t="shared" si="148"/>
        <v>#N/A</v>
      </c>
      <c r="AB364" t="e">
        <f t="shared" si="149"/>
        <v>#N/A</v>
      </c>
      <c r="AC364" t="e">
        <f t="shared" si="150"/>
        <v>#N/A</v>
      </c>
      <c r="AD364" t="e">
        <f t="shared" si="151"/>
        <v>#N/A</v>
      </c>
      <c r="AE364" t="e">
        <f t="shared" si="152"/>
        <v>#N/A</v>
      </c>
      <c r="AF364" t="e">
        <f t="shared" si="153"/>
        <v>#N/A</v>
      </c>
    </row>
    <row r="365" spans="1:32" x14ac:dyDescent="0.25">
      <c r="A365" t="s">
        <v>620</v>
      </c>
      <c r="B365" t="s">
        <v>621</v>
      </c>
      <c r="C365">
        <v>204</v>
      </c>
      <c r="D365" t="s">
        <v>12</v>
      </c>
      <c r="E365">
        <v>154</v>
      </c>
      <c r="F365">
        <v>204</v>
      </c>
      <c r="G365">
        <v>438</v>
      </c>
      <c r="H365" t="s">
        <v>13</v>
      </c>
      <c r="I365">
        <f t="shared" si="132"/>
        <v>1</v>
      </c>
      <c r="J365">
        <f t="shared" si="133"/>
        <v>1</v>
      </c>
      <c r="K365">
        <f t="shared" si="134"/>
        <v>51</v>
      </c>
      <c r="L365" t="str">
        <f t="shared" ref="L365:L386" si="156">VLOOKUP(A365,пр,3,FALSE)</f>
        <v xml:space="preserve"> Cavia porcellus (Guinea pig).</v>
      </c>
      <c r="M365" t="str">
        <f t="shared" ref="M365:M386" si="157">VLOOKUP(A365,пр,4,FALSE)</f>
        <v xml:space="preserve"> NCBI_TaxID=10141;</v>
      </c>
      <c r="N365" t="str">
        <f t="shared" si="135"/>
        <v>Eukaryota</v>
      </c>
      <c r="O365" t="str">
        <f t="shared" si="136"/>
        <v xml:space="preserve"> Metazoa</v>
      </c>
      <c r="P365" t="str">
        <f t="shared" si="137"/>
        <v xml:space="preserve"> Chordata</v>
      </c>
      <c r="Q365" t="str">
        <f t="shared" si="138"/>
        <v xml:space="preserve"> Craniata</v>
      </c>
      <c r="R365" t="str">
        <f t="shared" si="139"/>
        <v xml:space="preserve"> Vertebrata</v>
      </c>
      <c r="S365" t="str">
        <f t="shared" si="140"/>
        <v xml:space="preserve"> Euteleostomi</v>
      </c>
      <c r="T365" t="str">
        <f t="shared" si="141"/>
        <v>Mammalia</v>
      </c>
      <c r="U365" t="str">
        <f t="shared" si="142"/>
        <v xml:space="preserve"> Eutheria</v>
      </c>
      <c r="V365" t="str">
        <f t="shared" si="143"/>
        <v xml:space="preserve"> Euarchontoglires</v>
      </c>
      <c r="W365" t="str">
        <f t="shared" si="144"/>
        <v xml:space="preserve"> Glires</v>
      </c>
      <c r="X365" t="str">
        <f t="shared" si="145"/>
        <v xml:space="preserve"> Rodentia</v>
      </c>
      <c r="Y365" t="str">
        <f t="shared" si="146"/>
        <v>Hystricognathi</v>
      </c>
      <c r="Z365" t="str">
        <f t="shared" si="147"/>
        <v xml:space="preserve"> Caviidae</v>
      </c>
      <c r="AA365" t="str">
        <f t="shared" si="148"/>
        <v xml:space="preserve"> Cavia.</v>
      </c>
      <c r="AB365">
        <f t="shared" si="149"/>
        <v>0</v>
      </c>
      <c r="AC365">
        <f t="shared" si="150"/>
        <v>0</v>
      </c>
      <c r="AD365">
        <f t="shared" si="151"/>
        <v>0</v>
      </c>
      <c r="AE365">
        <f t="shared" si="152"/>
        <v>0</v>
      </c>
      <c r="AF365">
        <f t="shared" si="153"/>
        <v>0</v>
      </c>
    </row>
    <row r="366" spans="1:32" x14ac:dyDescent="0.25">
      <c r="A366" t="s">
        <v>620</v>
      </c>
      <c r="B366" t="s">
        <v>621</v>
      </c>
      <c r="C366">
        <v>204</v>
      </c>
      <c r="D366" t="s">
        <v>26</v>
      </c>
      <c r="E366">
        <v>1</v>
      </c>
      <c r="F366">
        <v>107</v>
      </c>
      <c r="G366">
        <v>101</v>
      </c>
      <c r="H366" t="s">
        <v>27</v>
      </c>
      <c r="I366">
        <f t="shared" si="132"/>
        <v>1</v>
      </c>
      <c r="J366">
        <f t="shared" si="133"/>
        <v>1</v>
      </c>
      <c r="K366">
        <f t="shared" si="134"/>
        <v>51</v>
      </c>
      <c r="L366" t="str">
        <f t="shared" si="156"/>
        <v xml:space="preserve"> Cavia porcellus (Guinea pig).</v>
      </c>
      <c r="M366" t="str">
        <f t="shared" si="157"/>
        <v xml:space="preserve"> NCBI_TaxID=10141;</v>
      </c>
      <c r="N366" t="str">
        <f t="shared" si="135"/>
        <v>Eukaryota</v>
      </c>
      <c r="O366" t="str">
        <f t="shared" si="136"/>
        <v xml:space="preserve"> Metazoa</v>
      </c>
      <c r="P366" t="str">
        <f t="shared" si="137"/>
        <v xml:space="preserve"> Chordata</v>
      </c>
      <c r="Q366" t="str">
        <f t="shared" si="138"/>
        <v xml:space="preserve"> Craniata</v>
      </c>
      <c r="R366" t="str">
        <f t="shared" si="139"/>
        <v xml:space="preserve"> Vertebrata</v>
      </c>
      <c r="S366" t="str">
        <f t="shared" si="140"/>
        <v xml:space="preserve"> Euteleostomi</v>
      </c>
      <c r="T366" t="str">
        <f t="shared" si="141"/>
        <v>Mammalia</v>
      </c>
      <c r="U366" t="str">
        <f t="shared" si="142"/>
        <v xml:space="preserve"> Eutheria</v>
      </c>
      <c r="V366" t="str">
        <f t="shared" si="143"/>
        <v xml:space="preserve"> Euarchontoglires</v>
      </c>
      <c r="W366" t="str">
        <f t="shared" si="144"/>
        <v xml:space="preserve"> Glires</v>
      </c>
      <c r="X366" t="str">
        <f t="shared" si="145"/>
        <v xml:space="preserve"> Rodentia</v>
      </c>
      <c r="Y366" t="str">
        <f t="shared" si="146"/>
        <v>Hystricognathi</v>
      </c>
      <c r="Z366" t="str">
        <f t="shared" si="147"/>
        <v xml:space="preserve"> Caviidae</v>
      </c>
      <c r="AA366" t="str">
        <f t="shared" si="148"/>
        <v xml:space="preserve"> Cavia.</v>
      </c>
      <c r="AB366">
        <f t="shared" si="149"/>
        <v>0</v>
      </c>
      <c r="AC366">
        <f t="shared" si="150"/>
        <v>0</v>
      </c>
      <c r="AD366">
        <f t="shared" si="151"/>
        <v>0</v>
      </c>
      <c r="AE366">
        <f t="shared" si="152"/>
        <v>0</v>
      </c>
      <c r="AF366">
        <f t="shared" si="153"/>
        <v>0</v>
      </c>
    </row>
    <row r="367" spans="1:32" x14ac:dyDescent="0.25">
      <c r="A367" t="s">
        <v>622</v>
      </c>
      <c r="B367" t="s">
        <v>623</v>
      </c>
      <c r="C367">
        <v>270</v>
      </c>
      <c r="D367" t="s">
        <v>12</v>
      </c>
      <c r="E367">
        <v>156</v>
      </c>
      <c r="F367">
        <v>265</v>
      </c>
      <c r="G367">
        <v>438</v>
      </c>
      <c r="H367" t="s">
        <v>13</v>
      </c>
      <c r="I367">
        <f t="shared" si="132"/>
        <v>1</v>
      </c>
      <c r="J367">
        <f t="shared" si="133"/>
        <v>1</v>
      </c>
      <c r="K367">
        <f t="shared" si="134"/>
        <v>110</v>
      </c>
      <c r="L367" t="str">
        <f t="shared" si="156"/>
        <v xml:space="preserve"> Felis catus (Cat) (Felis silvestris catus).</v>
      </c>
      <c r="M367" t="str">
        <f t="shared" si="157"/>
        <v xml:space="preserve"> NCBI_TaxID=9685;</v>
      </c>
      <c r="N367" t="str">
        <f t="shared" si="135"/>
        <v>Eukaryota</v>
      </c>
      <c r="O367" t="str">
        <f t="shared" si="136"/>
        <v xml:space="preserve"> Metazoa</v>
      </c>
      <c r="P367" t="str">
        <f t="shared" si="137"/>
        <v xml:space="preserve"> Chordata</v>
      </c>
      <c r="Q367" t="str">
        <f t="shared" si="138"/>
        <v xml:space="preserve"> Craniata</v>
      </c>
      <c r="R367" t="str">
        <f t="shared" si="139"/>
        <v xml:space="preserve"> Vertebrata</v>
      </c>
      <c r="S367" t="str">
        <f t="shared" si="140"/>
        <v xml:space="preserve"> Euteleostomi</v>
      </c>
      <c r="T367" t="str">
        <f t="shared" si="141"/>
        <v>Mammalia</v>
      </c>
      <c r="U367" t="str">
        <f t="shared" si="142"/>
        <v xml:space="preserve"> Eutheria</v>
      </c>
      <c r="V367" t="str">
        <f t="shared" si="143"/>
        <v xml:space="preserve"> Laurasiatheria</v>
      </c>
      <c r="W367" t="str">
        <f t="shared" si="144"/>
        <v xml:space="preserve"> Carnivora</v>
      </c>
      <c r="X367" t="str">
        <f t="shared" si="145"/>
        <v xml:space="preserve"> Feliformia</v>
      </c>
      <c r="Y367" t="str">
        <f t="shared" si="146"/>
        <v xml:space="preserve"> Felidae</v>
      </c>
      <c r="Z367" t="str">
        <f t="shared" si="147"/>
        <v>Felinae</v>
      </c>
      <c r="AA367" t="str">
        <f t="shared" si="148"/>
        <v xml:space="preserve"> Felis.</v>
      </c>
      <c r="AB367">
        <f t="shared" si="149"/>
        <v>0</v>
      </c>
      <c r="AC367">
        <f t="shared" si="150"/>
        <v>0</v>
      </c>
      <c r="AD367">
        <f t="shared" si="151"/>
        <v>0</v>
      </c>
      <c r="AE367">
        <f t="shared" si="152"/>
        <v>0</v>
      </c>
      <c r="AF367">
        <f t="shared" si="153"/>
        <v>0</v>
      </c>
    </row>
    <row r="368" spans="1:32" x14ac:dyDescent="0.25">
      <c r="A368" t="s">
        <v>622</v>
      </c>
      <c r="B368" t="s">
        <v>623</v>
      </c>
      <c r="C368">
        <v>270</v>
      </c>
      <c r="D368" t="s">
        <v>26</v>
      </c>
      <c r="E368">
        <v>1</v>
      </c>
      <c r="F368">
        <v>109</v>
      </c>
      <c r="G368">
        <v>101</v>
      </c>
      <c r="H368" t="s">
        <v>27</v>
      </c>
      <c r="I368">
        <f t="shared" si="132"/>
        <v>1</v>
      </c>
      <c r="J368">
        <f t="shared" si="133"/>
        <v>1</v>
      </c>
      <c r="K368">
        <f t="shared" si="134"/>
        <v>110</v>
      </c>
      <c r="L368" t="str">
        <f t="shared" si="156"/>
        <v xml:space="preserve"> Felis catus (Cat) (Felis silvestris catus).</v>
      </c>
      <c r="M368" t="str">
        <f t="shared" si="157"/>
        <v xml:space="preserve"> NCBI_TaxID=9685;</v>
      </c>
      <c r="N368" t="str">
        <f t="shared" si="135"/>
        <v>Eukaryota</v>
      </c>
      <c r="O368" t="str">
        <f t="shared" si="136"/>
        <v xml:space="preserve"> Metazoa</v>
      </c>
      <c r="P368" t="str">
        <f t="shared" si="137"/>
        <v xml:space="preserve"> Chordata</v>
      </c>
      <c r="Q368" t="str">
        <f t="shared" si="138"/>
        <v xml:space="preserve"> Craniata</v>
      </c>
      <c r="R368" t="str">
        <f t="shared" si="139"/>
        <v xml:space="preserve"> Vertebrata</v>
      </c>
      <c r="S368" t="str">
        <f t="shared" si="140"/>
        <v xml:space="preserve"> Euteleostomi</v>
      </c>
      <c r="T368" t="str">
        <f t="shared" si="141"/>
        <v>Mammalia</v>
      </c>
      <c r="U368" t="str">
        <f t="shared" si="142"/>
        <v xml:space="preserve"> Eutheria</v>
      </c>
      <c r="V368" t="str">
        <f t="shared" si="143"/>
        <v xml:space="preserve"> Laurasiatheria</v>
      </c>
      <c r="W368" t="str">
        <f t="shared" si="144"/>
        <v xml:space="preserve"> Carnivora</v>
      </c>
      <c r="X368" t="str">
        <f t="shared" si="145"/>
        <v xml:space="preserve"> Feliformia</v>
      </c>
      <c r="Y368" t="str">
        <f t="shared" si="146"/>
        <v xml:space="preserve"> Felidae</v>
      </c>
      <c r="Z368" t="str">
        <f t="shared" si="147"/>
        <v>Felinae</v>
      </c>
      <c r="AA368" t="str">
        <f t="shared" si="148"/>
        <v xml:space="preserve"> Felis.</v>
      </c>
      <c r="AB368">
        <f t="shared" si="149"/>
        <v>0</v>
      </c>
      <c r="AC368">
        <f t="shared" si="150"/>
        <v>0</v>
      </c>
      <c r="AD368">
        <f t="shared" si="151"/>
        <v>0</v>
      </c>
      <c r="AE368">
        <f t="shared" si="152"/>
        <v>0</v>
      </c>
      <c r="AF368">
        <f t="shared" si="153"/>
        <v>0</v>
      </c>
    </row>
    <row r="369" spans="1:32" x14ac:dyDescent="0.25">
      <c r="A369" t="s">
        <v>624</v>
      </c>
      <c r="B369" t="s">
        <v>625</v>
      </c>
      <c r="C369">
        <v>270</v>
      </c>
      <c r="D369" t="s">
        <v>12</v>
      </c>
      <c r="E369">
        <v>156</v>
      </c>
      <c r="F369">
        <v>265</v>
      </c>
      <c r="G369">
        <v>438</v>
      </c>
      <c r="H369" t="s">
        <v>13</v>
      </c>
      <c r="I369">
        <f t="shared" si="132"/>
        <v>1</v>
      </c>
      <c r="J369">
        <f t="shared" si="133"/>
        <v>1</v>
      </c>
      <c r="K369">
        <f t="shared" si="134"/>
        <v>110</v>
      </c>
      <c r="L369" t="str">
        <f t="shared" si="156"/>
        <v xml:space="preserve"> Equus caballus (Horse).</v>
      </c>
      <c r="M369" t="str">
        <f t="shared" si="157"/>
        <v xml:space="preserve"> NCBI_TaxID=9796;</v>
      </c>
      <c r="N369" t="str">
        <f t="shared" si="135"/>
        <v>Eukaryota</v>
      </c>
      <c r="O369" t="str">
        <f t="shared" si="136"/>
        <v xml:space="preserve"> Metazoa</v>
      </c>
      <c r="P369" t="str">
        <f t="shared" si="137"/>
        <v xml:space="preserve"> Chordata</v>
      </c>
      <c r="Q369" t="str">
        <f t="shared" si="138"/>
        <v xml:space="preserve"> Craniata</v>
      </c>
      <c r="R369" t="str">
        <f t="shared" si="139"/>
        <v xml:space="preserve"> Vertebrata</v>
      </c>
      <c r="S369" t="str">
        <f t="shared" si="140"/>
        <v xml:space="preserve"> Euteleostomi</v>
      </c>
      <c r="T369" t="str">
        <f t="shared" si="141"/>
        <v>Mammalia</v>
      </c>
      <c r="U369" t="str">
        <f t="shared" si="142"/>
        <v xml:space="preserve"> Eutheria</v>
      </c>
      <c r="V369" t="str">
        <f t="shared" si="143"/>
        <v xml:space="preserve"> Laurasiatheria</v>
      </c>
      <c r="W369" t="str">
        <f t="shared" si="144"/>
        <v xml:space="preserve"> Perissodactyla</v>
      </c>
      <c r="X369" t="str">
        <f t="shared" si="145"/>
        <v xml:space="preserve"> Equidae</v>
      </c>
      <c r="Y369" t="str">
        <f t="shared" si="146"/>
        <v xml:space="preserve"> Equus.</v>
      </c>
      <c r="Z369">
        <f t="shared" si="147"/>
        <v>0</v>
      </c>
      <c r="AA369">
        <f t="shared" si="148"/>
        <v>0</v>
      </c>
      <c r="AB369">
        <f t="shared" si="149"/>
        <v>0</v>
      </c>
      <c r="AC369">
        <f t="shared" si="150"/>
        <v>0</v>
      </c>
      <c r="AD369">
        <f t="shared" si="151"/>
        <v>0</v>
      </c>
      <c r="AE369">
        <f t="shared" si="152"/>
        <v>0</v>
      </c>
      <c r="AF369">
        <f t="shared" si="153"/>
        <v>0</v>
      </c>
    </row>
    <row r="370" spans="1:32" x14ac:dyDescent="0.25">
      <c r="A370" t="s">
        <v>624</v>
      </c>
      <c r="B370" t="s">
        <v>625</v>
      </c>
      <c r="C370">
        <v>270</v>
      </c>
      <c r="D370" t="s">
        <v>26</v>
      </c>
      <c r="E370">
        <v>1</v>
      </c>
      <c r="F370">
        <v>109</v>
      </c>
      <c r="G370">
        <v>101</v>
      </c>
      <c r="H370" t="s">
        <v>27</v>
      </c>
      <c r="I370">
        <f t="shared" si="132"/>
        <v>1</v>
      </c>
      <c r="J370">
        <f t="shared" si="133"/>
        <v>1</v>
      </c>
      <c r="K370">
        <f t="shared" si="134"/>
        <v>110</v>
      </c>
      <c r="L370" t="str">
        <f t="shared" si="156"/>
        <v xml:space="preserve"> Equus caballus (Horse).</v>
      </c>
      <c r="M370" t="str">
        <f t="shared" si="157"/>
        <v xml:space="preserve"> NCBI_TaxID=9796;</v>
      </c>
      <c r="N370" t="str">
        <f t="shared" si="135"/>
        <v>Eukaryota</v>
      </c>
      <c r="O370" t="str">
        <f t="shared" si="136"/>
        <v xml:space="preserve"> Metazoa</v>
      </c>
      <c r="P370" t="str">
        <f t="shared" si="137"/>
        <v xml:space="preserve"> Chordata</v>
      </c>
      <c r="Q370" t="str">
        <f t="shared" si="138"/>
        <v xml:space="preserve"> Craniata</v>
      </c>
      <c r="R370" t="str">
        <f t="shared" si="139"/>
        <v xml:space="preserve"> Vertebrata</v>
      </c>
      <c r="S370" t="str">
        <f t="shared" si="140"/>
        <v xml:space="preserve"> Euteleostomi</v>
      </c>
      <c r="T370" t="str">
        <f t="shared" si="141"/>
        <v>Mammalia</v>
      </c>
      <c r="U370" t="str">
        <f t="shared" si="142"/>
        <v xml:space="preserve"> Eutheria</v>
      </c>
      <c r="V370" t="str">
        <f t="shared" si="143"/>
        <v xml:space="preserve"> Laurasiatheria</v>
      </c>
      <c r="W370" t="str">
        <f t="shared" si="144"/>
        <v xml:space="preserve"> Perissodactyla</v>
      </c>
      <c r="X370" t="str">
        <f t="shared" si="145"/>
        <v xml:space="preserve"> Equidae</v>
      </c>
      <c r="Y370" t="str">
        <f t="shared" si="146"/>
        <v xml:space="preserve"> Equus.</v>
      </c>
      <c r="Z370">
        <f t="shared" si="147"/>
        <v>0</v>
      </c>
      <c r="AA370">
        <f t="shared" si="148"/>
        <v>0</v>
      </c>
      <c r="AB370">
        <f t="shared" si="149"/>
        <v>0</v>
      </c>
      <c r="AC370">
        <f t="shared" si="150"/>
        <v>0</v>
      </c>
      <c r="AD370">
        <f t="shared" si="151"/>
        <v>0</v>
      </c>
      <c r="AE370">
        <f t="shared" si="152"/>
        <v>0</v>
      </c>
      <c r="AF370">
        <f t="shared" si="153"/>
        <v>0</v>
      </c>
    </row>
    <row r="371" spans="1:32" x14ac:dyDescent="0.25">
      <c r="A371" t="s">
        <v>626</v>
      </c>
      <c r="B371" t="s">
        <v>627</v>
      </c>
      <c r="C371">
        <v>271</v>
      </c>
      <c r="D371" t="s">
        <v>12</v>
      </c>
      <c r="E371">
        <v>155</v>
      </c>
      <c r="F371">
        <v>266</v>
      </c>
      <c r="G371">
        <v>438</v>
      </c>
      <c r="H371" t="s">
        <v>13</v>
      </c>
      <c r="I371">
        <f t="shared" si="132"/>
        <v>1</v>
      </c>
      <c r="J371">
        <f t="shared" si="133"/>
        <v>1</v>
      </c>
      <c r="K371">
        <f t="shared" si="134"/>
        <v>112</v>
      </c>
      <c r="L371" t="str">
        <f t="shared" si="156"/>
        <v xml:space="preserve"> Homo sapiens (Human).</v>
      </c>
      <c r="M371" t="str">
        <f t="shared" si="157"/>
        <v xml:space="preserve"> NCBI_TaxID=9606;</v>
      </c>
      <c r="N371" t="str">
        <f t="shared" si="135"/>
        <v>Eukaryota</v>
      </c>
      <c r="O371" t="str">
        <f t="shared" si="136"/>
        <v xml:space="preserve"> Metazoa</v>
      </c>
      <c r="P371" t="str">
        <f t="shared" si="137"/>
        <v xml:space="preserve"> Chordata</v>
      </c>
      <c r="Q371" t="str">
        <f t="shared" si="138"/>
        <v xml:space="preserve"> Craniata</v>
      </c>
      <c r="R371" t="str">
        <f t="shared" si="139"/>
        <v xml:space="preserve"> Vertebrata</v>
      </c>
      <c r="S371" t="str">
        <f t="shared" si="140"/>
        <v xml:space="preserve"> Euteleostomi</v>
      </c>
      <c r="T371" t="str">
        <f t="shared" si="141"/>
        <v>Mammalia</v>
      </c>
      <c r="U371" t="str">
        <f t="shared" si="142"/>
        <v xml:space="preserve"> Eutheria</v>
      </c>
      <c r="V371" t="str">
        <f t="shared" si="143"/>
        <v xml:space="preserve"> Euarchontoglires</v>
      </c>
      <c r="W371" t="str">
        <f t="shared" si="144"/>
        <v xml:space="preserve"> Primates</v>
      </c>
      <c r="X371" t="str">
        <f t="shared" si="145"/>
        <v xml:space="preserve"> Haplorrhini</v>
      </c>
      <c r="Y371" t="str">
        <f t="shared" si="146"/>
        <v>Catarrhini</v>
      </c>
      <c r="Z371" t="str">
        <f t="shared" si="147"/>
        <v xml:space="preserve"> Hominidae</v>
      </c>
      <c r="AA371" t="str">
        <f t="shared" si="148"/>
        <v xml:space="preserve"> Homo.</v>
      </c>
      <c r="AB371">
        <f t="shared" si="149"/>
        <v>0</v>
      </c>
      <c r="AC371">
        <f t="shared" si="150"/>
        <v>0</v>
      </c>
      <c r="AD371">
        <f t="shared" si="151"/>
        <v>0</v>
      </c>
      <c r="AE371">
        <f t="shared" si="152"/>
        <v>0</v>
      </c>
      <c r="AF371">
        <f t="shared" si="153"/>
        <v>0</v>
      </c>
    </row>
    <row r="372" spans="1:32" x14ac:dyDescent="0.25">
      <c r="A372" t="s">
        <v>626</v>
      </c>
      <c r="B372" t="s">
        <v>627</v>
      </c>
      <c r="C372">
        <v>271</v>
      </c>
      <c r="D372" t="s">
        <v>26</v>
      </c>
      <c r="E372">
        <v>1</v>
      </c>
      <c r="F372">
        <v>109</v>
      </c>
      <c r="G372">
        <v>101</v>
      </c>
      <c r="H372" t="s">
        <v>27</v>
      </c>
      <c r="I372">
        <f t="shared" si="132"/>
        <v>1</v>
      </c>
      <c r="J372">
        <f t="shared" si="133"/>
        <v>1</v>
      </c>
      <c r="K372">
        <f t="shared" si="134"/>
        <v>112</v>
      </c>
      <c r="L372" t="str">
        <f t="shared" si="156"/>
        <v xml:space="preserve"> Homo sapiens (Human).</v>
      </c>
      <c r="M372" t="str">
        <f t="shared" si="157"/>
        <v xml:space="preserve"> NCBI_TaxID=9606;</v>
      </c>
      <c r="N372" t="str">
        <f t="shared" si="135"/>
        <v>Eukaryota</v>
      </c>
      <c r="O372" t="str">
        <f t="shared" si="136"/>
        <v xml:space="preserve"> Metazoa</v>
      </c>
      <c r="P372" t="str">
        <f t="shared" si="137"/>
        <v xml:space="preserve"> Chordata</v>
      </c>
      <c r="Q372" t="str">
        <f t="shared" si="138"/>
        <v xml:space="preserve"> Craniata</v>
      </c>
      <c r="R372" t="str">
        <f t="shared" si="139"/>
        <v xml:space="preserve"> Vertebrata</v>
      </c>
      <c r="S372" t="str">
        <f t="shared" si="140"/>
        <v xml:space="preserve"> Euteleostomi</v>
      </c>
      <c r="T372" t="str">
        <f t="shared" si="141"/>
        <v>Mammalia</v>
      </c>
      <c r="U372" t="str">
        <f t="shared" si="142"/>
        <v xml:space="preserve"> Eutheria</v>
      </c>
      <c r="V372" t="str">
        <f t="shared" si="143"/>
        <v xml:space="preserve"> Euarchontoglires</v>
      </c>
      <c r="W372" t="str">
        <f t="shared" si="144"/>
        <v xml:space="preserve"> Primates</v>
      </c>
      <c r="X372" t="str">
        <f t="shared" si="145"/>
        <v xml:space="preserve"> Haplorrhini</v>
      </c>
      <c r="Y372" t="str">
        <f t="shared" si="146"/>
        <v>Catarrhini</v>
      </c>
      <c r="Z372" t="str">
        <f t="shared" si="147"/>
        <v xml:space="preserve"> Hominidae</v>
      </c>
      <c r="AA372" t="str">
        <f t="shared" si="148"/>
        <v xml:space="preserve"> Homo.</v>
      </c>
      <c r="AB372">
        <f t="shared" si="149"/>
        <v>0</v>
      </c>
      <c r="AC372">
        <f t="shared" si="150"/>
        <v>0</v>
      </c>
      <c r="AD372">
        <f t="shared" si="151"/>
        <v>0</v>
      </c>
      <c r="AE372">
        <f t="shared" si="152"/>
        <v>0</v>
      </c>
      <c r="AF372">
        <f t="shared" si="153"/>
        <v>0</v>
      </c>
    </row>
    <row r="373" spans="1:32" x14ac:dyDescent="0.25">
      <c r="A373" t="s">
        <v>628</v>
      </c>
      <c r="B373" t="s">
        <v>629</v>
      </c>
      <c r="C373">
        <v>271</v>
      </c>
      <c r="D373" t="s">
        <v>12</v>
      </c>
      <c r="E373">
        <v>155</v>
      </c>
      <c r="F373">
        <v>266</v>
      </c>
      <c r="G373">
        <v>438</v>
      </c>
      <c r="H373" t="s">
        <v>13</v>
      </c>
      <c r="I373">
        <f t="shared" si="132"/>
        <v>1</v>
      </c>
      <c r="J373">
        <f t="shared" si="133"/>
        <v>1</v>
      </c>
      <c r="K373">
        <f t="shared" si="134"/>
        <v>112</v>
      </c>
      <c r="L373" t="str">
        <f t="shared" si="156"/>
        <v xml:space="preserve"> Macaca mulatta (Rhesus macaque).</v>
      </c>
      <c r="M373" t="str">
        <f t="shared" si="157"/>
        <v xml:space="preserve"> NCBI_TaxID=9544;</v>
      </c>
      <c r="N373" t="str">
        <f t="shared" si="135"/>
        <v>Eukaryota</v>
      </c>
      <c r="O373" t="str">
        <f t="shared" si="136"/>
        <v xml:space="preserve"> Metazoa</v>
      </c>
      <c r="P373" t="str">
        <f t="shared" si="137"/>
        <v xml:space="preserve"> Chordata</v>
      </c>
      <c r="Q373" t="str">
        <f t="shared" si="138"/>
        <v xml:space="preserve"> Craniata</v>
      </c>
      <c r="R373" t="str">
        <f t="shared" si="139"/>
        <v xml:space="preserve"> Vertebrata</v>
      </c>
      <c r="S373" t="str">
        <f t="shared" si="140"/>
        <v xml:space="preserve"> Euteleostomi</v>
      </c>
      <c r="T373" t="str">
        <f t="shared" si="141"/>
        <v>Mammalia</v>
      </c>
      <c r="U373" t="str">
        <f t="shared" si="142"/>
        <v xml:space="preserve"> Eutheria</v>
      </c>
      <c r="V373" t="str">
        <f t="shared" si="143"/>
        <v xml:space="preserve"> Euarchontoglires</v>
      </c>
      <c r="W373" t="str">
        <f t="shared" si="144"/>
        <v xml:space="preserve"> Primates</v>
      </c>
      <c r="X373" t="str">
        <f t="shared" si="145"/>
        <v xml:space="preserve"> Haplorrhini</v>
      </c>
      <c r="Y373" t="str">
        <f t="shared" si="146"/>
        <v>Catarrhini</v>
      </c>
      <c r="Z373" t="str">
        <f t="shared" si="147"/>
        <v xml:space="preserve"> Cercopithecidae</v>
      </c>
      <c r="AA373" t="str">
        <f t="shared" si="148"/>
        <v xml:space="preserve"> Cercopithecinae</v>
      </c>
      <c r="AB373" t="str">
        <f t="shared" si="149"/>
        <v xml:space="preserve"> Macaca.</v>
      </c>
      <c r="AC373">
        <f t="shared" si="150"/>
        <v>0</v>
      </c>
      <c r="AD373">
        <f t="shared" si="151"/>
        <v>0</v>
      </c>
      <c r="AE373">
        <f t="shared" si="152"/>
        <v>0</v>
      </c>
      <c r="AF373">
        <f t="shared" si="153"/>
        <v>0</v>
      </c>
    </row>
    <row r="374" spans="1:32" x14ac:dyDescent="0.25">
      <c r="A374" t="s">
        <v>628</v>
      </c>
      <c r="B374" t="s">
        <v>629</v>
      </c>
      <c r="C374">
        <v>271</v>
      </c>
      <c r="D374" t="s">
        <v>26</v>
      </c>
      <c r="E374">
        <v>1</v>
      </c>
      <c r="F374">
        <v>109</v>
      </c>
      <c r="G374">
        <v>101</v>
      </c>
      <c r="H374" t="s">
        <v>27</v>
      </c>
      <c r="I374">
        <f t="shared" si="132"/>
        <v>1</v>
      </c>
      <c r="J374">
        <f t="shared" si="133"/>
        <v>1</v>
      </c>
      <c r="K374">
        <f t="shared" si="134"/>
        <v>112</v>
      </c>
      <c r="L374" t="str">
        <f t="shared" si="156"/>
        <v xml:space="preserve"> Macaca mulatta (Rhesus macaque).</v>
      </c>
      <c r="M374" t="str">
        <f t="shared" si="157"/>
        <v xml:space="preserve"> NCBI_TaxID=9544;</v>
      </c>
      <c r="N374" t="str">
        <f t="shared" si="135"/>
        <v>Eukaryota</v>
      </c>
      <c r="O374" t="str">
        <f t="shared" si="136"/>
        <v xml:space="preserve"> Metazoa</v>
      </c>
      <c r="P374" t="str">
        <f t="shared" si="137"/>
        <v xml:space="preserve"> Chordata</v>
      </c>
      <c r="Q374" t="str">
        <f t="shared" si="138"/>
        <v xml:space="preserve"> Craniata</v>
      </c>
      <c r="R374" t="str">
        <f t="shared" si="139"/>
        <v xml:space="preserve"> Vertebrata</v>
      </c>
      <c r="S374" t="str">
        <f t="shared" si="140"/>
        <v xml:space="preserve"> Euteleostomi</v>
      </c>
      <c r="T374" t="str">
        <f t="shared" si="141"/>
        <v>Mammalia</v>
      </c>
      <c r="U374" t="str">
        <f t="shared" si="142"/>
        <v xml:space="preserve"> Eutheria</v>
      </c>
      <c r="V374" t="str">
        <f t="shared" si="143"/>
        <v xml:space="preserve"> Euarchontoglires</v>
      </c>
      <c r="W374" t="str">
        <f t="shared" si="144"/>
        <v xml:space="preserve"> Primates</v>
      </c>
      <c r="X374" t="str">
        <f t="shared" si="145"/>
        <v xml:space="preserve"> Haplorrhini</v>
      </c>
      <c r="Y374" t="str">
        <f t="shared" si="146"/>
        <v>Catarrhini</v>
      </c>
      <c r="Z374" t="str">
        <f t="shared" si="147"/>
        <v xml:space="preserve"> Cercopithecidae</v>
      </c>
      <c r="AA374" t="str">
        <f t="shared" si="148"/>
        <v xml:space="preserve"> Cercopithecinae</v>
      </c>
      <c r="AB374" t="str">
        <f t="shared" si="149"/>
        <v xml:space="preserve"> Macaca.</v>
      </c>
      <c r="AC374">
        <f t="shared" si="150"/>
        <v>0</v>
      </c>
      <c r="AD374">
        <f t="shared" si="151"/>
        <v>0</v>
      </c>
      <c r="AE374">
        <f t="shared" si="152"/>
        <v>0</v>
      </c>
      <c r="AF374">
        <f t="shared" si="153"/>
        <v>0</v>
      </c>
    </row>
    <row r="375" spans="1:32" x14ac:dyDescent="0.25">
      <c r="A375" t="s">
        <v>630</v>
      </c>
      <c r="B375" t="s">
        <v>631</v>
      </c>
      <c r="C375">
        <v>270</v>
      </c>
      <c r="D375" t="s">
        <v>12</v>
      </c>
      <c r="E375">
        <v>158</v>
      </c>
      <c r="F375">
        <v>269</v>
      </c>
      <c r="G375">
        <v>438</v>
      </c>
      <c r="H375" t="s">
        <v>13</v>
      </c>
      <c r="I375">
        <f t="shared" si="132"/>
        <v>1</v>
      </c>
      <c r="J375">
        <f t="shared" si="133"/>
        <v>1</v>
      </c>
      <c r="K375">
        <f t="shared" si="134"/>
        <v>112</v>
      </c>
      <c r="L375" t="str">
        <f t="shared" si="156"/>
        <v xml:space="preserve"> Mus musculus (Mouse).</v>
      </c>
      <c r="M375" t="str">
        <f t="shared" si="157"/>
        <v xml:space="preserve"> NCBI_TaxID=10090;</v>
      </c>
      <c r="N375" t="str">
        <f t="shared" si="135"/>
        <v>Eukaryota</v>
      </c>
      <c r="O375" t="str">
        <f t="shared" si="136"/>
        <v xml:space="preserve"> Metazoa</v>
      </c>
      <c r="P375" t="str">
        <f t="shared" si="137"/>
        <v xml:space="preserve"> Chordata</v>
      </c>
      <c r="Q375" t="str">
        <f t="shared" si="138"/>
        <v xml:space="preserve"> Craniata</v>
      </c>
      <c r="R375" t="str">
        <f t="shared" si="139"/>
        <v xml:space="preserve"> Vertebrata</v>
      </c>
      <c r="S375" t="str">
        <f t="shared" si="140"/>
        <v xml:space="preserve"> Euteleostomi</v>
      </c>
      <c r="T375" t="str">
        <f t="shared" si="141"/>
        <v>Mammalia</v>
      </c>
      <c r="U375" t="str">
        <f t="shared" si="142"/>
        <v xml:space="preserve"> Eutheria</v>
      </c>
      <c r="V375" t="str">
        <f t="shared" si="143"/>
        <v xml:space="preserve"> Euarchontoglires</v>
      </c>
      <c r="W375" t="str">
        <f t="shared" si="144"/>
        <v xml:space="preserve"> Glires</v>
      </c>
      <c r="X375" t="str">
        <f t="shared" si="145"/>
        <v xml:space="preserve"> Rodentia</v>
      </c>
      <c r="Y375" t="str">
        <f t="shared" si="146"/>
        <v xml:space="preserve"> Sciurognathi</v>
      </c>
      <c r="Z375" t="str">
        <f t="shared" si="147"/>
        <v>Muroidea</v>
      </c>
      <c r="AA375" t="str">
        <f t="shared" si="148"/>
        <v xml:space="preserve"> Muridae</v>
      </c>
      <c r="AB375" t="str">
        <f t="shared" si="149"/>
        <v xml:space="preserve"> Murinae</v>
      </c>
      <c r="AC375" t="str">
        <f t="shared" si="150"/>
        <v xml:space="preserve"> Mus</v>
      </c>
      <c r="AD375" t="str">
        <f t="shared" si="151"/>
        <v xml:space="preserve"> Mus.</v>
      </c>
      <c r="AE375">
        <f t="shared" si="152"/>
        <v>0</v>
      </c>
      <c r="AF375">
        <f t="shared" si="153"/>
        <v>0</v>
      </c>
    </row>
    <row r="376" spans="1:32" x14ac:dyDescent="0.25">
      <c r="A376" t="s">
        <v>630</v>
      </c>
      <c r="B376" t="s">
        <v>631</v>
      </c>
      <c r="C376">
        <v>270</v>
      </c>
      <c r="D376" t="s">
        <v>26</v>
      </c>
      <c r="E376">
        <v>1</v>
      </c>
      <c r="F376">
        <v>111</v>
      </c>
      <c r="G376">
        <v>101</v>
      </c>
      <c r="H376" t="s">
        <v>27</v>
      </c>
      <c r="I376">
        <f t="shared" si="132"/>
        <v>1</v>
      </c>
      <c r="J376">
        <f t="shared" si="133"/>
        <v>1</v>
      </c>
      <c r="K376">
        <f t="shared" si="134"/>
        <v>112</v>
      </c>
      <c r="L376" t="str">
        <f t="shared" si="156"/>
        <v xml:space="preserve"> Mus musculus (Mouse).</v>
      </c>
      <c r="M376" t="str">
        <f t="shared" si="157"/>
        <v xml:space="preserve"> NCBI_TaxID=10090;</v>
      </c>
      <c r="N376" t="str">
        <f t="shared" si="135"/>
        <v>Eukaryota</v>
      </c>
      <c r="O376" t="str">
        <f t="shared" si="136"/>
        <v xml:space="preserve"> Metazoa</v>
      </c>
      <c r="P376" t="str">
        <f t="shared" si="137"/>
        <v xml:space="preserve"> Chordata</v>
      </c>
      <c r="Q376" t="str">
        <f t="shared" si="138"/>
        <v xml:space="preserve"> Craniata</v>
      </c>
      <c r="R376" t="str">
        <f t="shared" si="139"/>
        <v xml:space="preserve"> Vertebrata</v>
      </c>
      <c r="S376" t="str">
        <f t="shared" si="140"/>
        <v xml:space="preserve"> Euteleostomi</v>
      </c>
      <c r="T376" t="str">
        <f t="shared" si="141"/>
        <v>Mammalia</v>
      </c>
      <c r="U376" t="str">
        <f t="shared" si="142"/>
        <v xml:space="preserve"> Eutheria</v>
      </c>
      <c r="V376" t="str">
        <f t="shared" si="143"/>
        <v xml:space="preserve"> Euarchontoglires</v>
      </c>
      <c r="W376" t="str">
        <f t="shared" si="144"/>
        <v xml:space="preserve"> Glires</v>
      </c>
      <c r="X376" t="str">
        <f t="shared" si="145"/>
        <v xml:space="preserve"> Rodentia</v>
      </c>
      <c r="Y376" t="str">
        <f t="shared" si="146"/>
        <v xml:space="preserve"> Sciurognathi</v>
      </c>
      <c r="Z376" t="str">
        <f t="shared" si="147"/>
        <v>Muroidea</v>
      </c>
      <c r="AA376" t="str">
        <f t="shared" si="148"/>
        <v xml:space="preserve"> Muridae</v>
      </c>
      <c r="AB376" t="str">
        <f t="shared" si="149"/>
        <v xml:space="preserve"> Murinae</v>
      </c>
      <c r="AC376" t="str">
        <f t="shared" si="150"/>
        <v xml:space="preserve"> Mus</v>
      </c>
      <c r="AD376" t="str">
        <f t="shared" si="151"/>
        <v xml:space="preserve"> Mus.</v>
      </c>
      <c r="AE376">
        <f t="shared" si="152"/>
        <v>0</v>
      </c>
      <c r="AF376">
        <f t="shared" si="153"/>
        <v>0</v>
      </c>
    </row>
    <row r="377" spans="1:32" x14ac:dyDescent="0.25">
      <c r="A377" t="s">
        <v>632</v>
      </c>
      <c r="B377" t="s">
        <v>633</v>
      </c>
      <c r="C377">
        <v>270</v>
      </c>
      <c r="D377" t="s">
        <v>12</v>
      </c>
      <c r="E377">
        <v>156</v>
      </c>
      <c r="F377">
        <v>265</v>
      </c>
      <c r="G377">
        <v>438</v>
      </c>
      <c r="H377" t="s">
        <v>13</v>
      </c>
      <c r="I377">
        <f t="shared" si="132"/>
        <v>1</v>
      </c>
      <c r="J377">
        <f t="shared" si="133"/>
        <v>1</v>
      </c>
      <c r="K377">
        <f t="shared" si="134"/>
        <v>110</v>
      </c>
      <c r="L377" t="str">
        <f t="shared" si="156"/>
        <v xml:space="preserve"> Sus scrofa (Pig).</v>
      </c>
      <c r="M377" t="str">
        <f t="shared" si="157"/>
        <v xml:space="preserve"> NCBI_TaxID=9823;</v>
      </c>
      <c r="N377" t="str">
        <f t="shared" si="135"/>
        <v>Eukaryota</v>
      </c>
      <c r="O377" t="str">
        <f t="shared" si="136"/>
        <v xml:space="preserve"> Metazoa</v>
      </c>
      <c r="P377" t="str">
        <f t="shared" si="137"/>
        <v xml:space="preserve"> Chordata</v>
      </c>
      <c r="Q377" t="str">
        <f t="shared" si="138"/>
        <v xml:space="preserve"> Craniata</v>
      </c>
      <c r="R377" t="str">
        <f t="shared" si="139"/>
        <v xml:space="preserve"> Vertebrata</v>
      </c>
      <c r="S377" t="str">
        <f t="shared" si="140"/>
        <v xml:space="preserve"> Euteleostomi</v>
      </c>
      <c r="T377" t="str">
        <f t="shared" si="141"/>
        <v>Mammalia</v>
      </c>
      <c r="U377" t="str">
        <f t="shared" si="142"/>
        <v xml:space="preserve"> Eutheria</v>
      </c>
      <c r="V377" t="str">
        <f t="shared" si="143"/>
        <v xml:space="preserve"> Laurasiatheria</v>
      </c>
      <c r="W377" t="str">
        <f t="shared" si="144"/>
        <v xml:space="preserve"> Cetartiodactyla</v>
      </c>
      <c r="X377" t="str">
        <f t="shared" si="145"/>
        <v xml:space="preserve"> Suina</v>
      </c>
      <c r="Y377" t="str">
        <f t="shared" si="146"/>
        <v xml:space="preserve"> Suidae</v>
      </c>
      <c r="Z377" t="str">
        <f t="shared" si="147"/>
        <v>Sus.</v>
      </c>
      <c r="AA377">
        <f t="shared" si="148"/>
        <v>0</v>
      </c>
      <c r="AB377">
        <f t="shared" si="149"/>
        <v>0</v>
      </c>
      <c r="AC377">
        <f t="shared" si="150"/>
        <v>0</v>
      </c>
      <c r="AD377">
        <f t="shared" si="151"/>
        <v>0</v>
      </c>
      <c r="AE377">
        <f t="shared" si="152"/>
        <v>0</v>
      </c>
      <c r="AF377">
        <f t="shared" si="153"/>
        <v>0</v>
      </c>
    </row>
    <row r="378" spans="1:32" x14ac:dyDescent="0.25">
      <c r="A378" t="s">
        <v>632</v>
      </c>
      <c r="B378" t="s">
        <v>633</v>
      </c>
      <c r="C378">
        <v>270</v>
      </c>
      <c r="D378" t="s">
        <v>26</v>
      </c>
      <c r="E378">
        <v>1</v>
      </c>
      <c r="F378">
        <v>109</v>
      </c>
      <c r="G378">
        <v>101</v>
      </c>
      <c r="H378" t="s">
        <v>27</v>
      </c>
      <c r="I378">
        <f t="shared" si="132"/>
        <v>1</v>
      </c>
      <c r="J378">
        <f t="shared" si="133"/>
        <v>1</v>
      </c>
      <c r="K378">
        <f t="shared" si="134"/>
        <v>110</v>
      </c>
      <c r="L378" t="str">
        <f t="shared" si="156"/>
        <v xml:space="preserve"> Sus scrofa (Pig).</v>
      </c>
      <c r="M378" t="str">
        <f t="shared" si="157"/>
        <v xml:space="preserve"> NCBI_TaxID=9823;</v>
      </c>
      <c r="N378" t="str">
        <f t="shared" si="135"/>
        <v>Eukaryota</v>
      </c>
      <c r="O378" t="str">
        <f t="shared" si="136"/>
        <v xml:space="preserve"> Metazoa</v>
      </c>
      <c r="P378" t="str">
        <f t="shared" si="137"/>
        <v xml:space="preserve"> Chordata</v>
      </c>
      <c r="Q378" t="str">
        <f t="shared" si="138"/>
        <v xml:space="preserve"> Craniata</v>
      </c>
      <c r="R378" t="str">
        <f t="shared" si="139"/>
        <v xml:space="preserve"> Vertebrata</v>
      </c>
      <c r="S378" t="str">
        <f t="shared" si="140"/>
        <v xml:space="preserve"> Euteleostomi</v>
      </c>
      <c r="T378" t="str">
        <f t="shared" si="141"/>
        <v>Mammalia</v>
      </c>
      <c r="U378" t="str">
        <f t="shared" si="142"/>
        <v xml:space="preserve"> Eutheria</v>
      </c>
      <c r="V378" t="str">
        <f t="shared" si="143"/>
        <v xml:space="preserve"> Laurasiatheria</v>
      </c>
      <c r="W378" t="str">
        <f t="shared" si="144"/>
        <v xml:space="preserve"> Cetartiodactyla</v>
      </c>
      <c r="X378" t="str">
        <f t="shared" si="145"/>
        <v xml:space="preserve"> Suina</v>
      </c>
      <c r="Y378" t="str">
        <f t="shared" si="146"/>
        <v xml:space="preserve"> Suidae</v>
      </c>
      <c r="Z378" t="str">
        <f t="shared" si="147"/>
        <v>Sus.</v>
      </c>
      <c r="AA378">
        <f t="shared" si="148"/>
        <v>0</v>
      </c>
      <c r="AB378">
        <f t="shared" si="149"/>
        <v>0</v>
      </c>
      <c r="AC378">
        <f t="shared" si="150"/>
        <v>0</v>
      </c>
      <c r="AD378">
        <f t="shared" si="151"/>
        <v>0</v>
      </c>
      <c r="AE378">
        <f t="shared" si="152"/>
        <v>0</v>
      </c>
      <c r="AF378">
        <f t="shared" si="153"/>
        <v>0</v>
      </c>
    </row>
    <row r="379" spans="1:32" x14ac:dyDescent="0.25">
      <c r="A379" t="s">
        <v>634</v>
      </c>
      <c r="B379" t="s">
        <v>635</v>
      </c>
      <c r="C379">
        <v>267</v>
      </c>
      <c r="D379" t="s">
        <v>12</v>
      </c>
      <c r="E379">
        <v>156</v>
      </c>
      <c r="F379">
        <v>266</v>
      </c>
      <c r="G379">
        <v>438</v>
      </c>
      <c r="H379" t="s">
        <v>13</v>
      </c>
      <c r="I379">
        <f t="shared" si="132"/>
        <v>1</v>
      </c>
      <c r="J379">
        <f t="shared" si="133"/>
        <v>1</v>
      </c>
      <c r="K379">
        <f t="shared" si="134"/>
        <v>111</v>
      </c>
      <c r="L379" t="str">
        <f t="shared" si="156"/>
        <v xml:space="preserve"> Oryctolagus cuniculus (Rabbit).</v>
      </c>
      <c r="M379" t="str">
        <f t="shared" si="157"/>
        <v xml:space="preserve"> NCBI_TaxID=9986;</v>
      </c>
      <c r="N379" t="str">
        <f t="shared" si="135"/>
        <v>Eukaryota</v>
      </c>
      <c r="O379" t="str">
        <f t="shared" si="136"/>
        <v xml:space="preserve"> Metazoa</v>
      </c>
      <c r="P379" t="str">
        <f t="shared" si="137"/>
        <v xml:space="preserve"> Chordata</v>
      </c>
      <c r="Q379" t="str">
        <f t="shared" si="138"/>
        <v xml:space="preserve"> Craniata</v>
      </c>
      <c r="R379" t="str">
        <f t="shared" si="139"/>
        <v xml:space="preserve"> Vertebrata</v>
      </c>
      <c r="S379" t="str">
        <f t="shared" si="140"/>
        <v xml:space="preserve"> Euteleostomi</v>
      </c>
      <c r="T379" t="str">
        <f t="shared" si="141"/>
        <v>Mammalia</v>
      </c>
      <c r="U379" t="str">
        <f t="shared" si="142"/>
        <v xml:space="preserve"> Eutheria</v>
      </c>
      <c r="V379" t="str">
        <f t="shared" si="143"/>
        <v xml:space="preserve"> Euarchontoglires</v>
      </c>
      <c r="W379" t="str">
        <f t="shared" si="144"/>
        <v xml:space="preserve"> Glires</v>
      </c>
      <c r="X379" t="str">
        <f t="shared" si="145"/>
        <v xml:space="preserve"> Lagomorpha</v>
      </c>
      <c r="Y379" t="str">
        <f t="shared" si="146"/>
        <v xml:space="preserve"> Leporidae</v>
      </c>
      <c r="Z379" t="str">
        <f t="shared" si="147"/>
        <v>Oryctolagus.</v>
      </c>
      <c r="AA379">
        <f t="shared" si="148"/>
        <v>0</v>
      </c>
      <c r="AB379">
        <f t="shared" si="149"/>
        <v>0</v>
      </c>
      <c r="AC379">
        <f t="shared" si="150"/>
        <v>0</v>
      </c>
      <c r="AD379">
        <f t="shared" si="151"/>
        <v>0</v>
      </c>
      <c r="AE379">
        <f t="shared" si="152"/>
        <v>0</v>
      </c>
      <c r="AF379">
        <f t="shared" si="153"/>
        <v>0</v>
      </c>
    </row>
    <row r="380" spans="1:32" x14ac:dyDescent="0.25">
      <c r="A380" t="s">
        <v>634</v>
      </c>
      <c r="B380" t="s">
        <v>635</v>
      </c>
      <c r="C380">
        <v>267</v>
      </c>
      <c r="D380" t="s">
        <v>26</v>
      </c>
      <c r="E380">
        <v>1</v>
      </c>
      <c r="F380">
        <v>109</v>
      </c>
      <c r="G380">
        <v>101</v>
      </c>
      <c r="H380" t="s">
        <v>27</v>
      </c>
      <c r="I380">
        <f t="shared" si="132"/>
        <v>1</v>
      </c>
      <c r="J380">
        <f t="shared" si="133"/>
        <v>1</v>
      </c>
      <c r="K380">
        <f t="shared" si="134"/>
        <v>111</v>
      </c>
      <c r="L380" t="str">
        <f t="shared" si="156"/>
        <v xml:space="preserve"> Oryctolagus cuniculus (Rabbit).</v>
      </c>
      <c r="M380" t="str">
        <f t="shared" si="157"/>
        <v xml:space="preserve"> NCBI_TaxID=9986;</v>
      </c>
      <c r="N380" t="str">
        <f t="shared" si="135"/>
        <v>Eukaryota</v>
      </c>
      <c r="O380" t="str">
        <f t="shared" si="136"/>
        <v xml:space="preserve"> Metazoa</v>
      </c>
      <c r="P380" t="str">
        <f t="shared" si="137"/>
        <v xml:space="preserve"> Chordata</v>
      </c>
      <c r="Q380" t="str">
        <f t="shared" si="138"/>
        <v xml:space="preserve"> Craniata</v>
      </c>
      <c r="R380" t="str">
        <f t="shared" si="139"/>
        <v xml:space="preserve"> Vertebrata</v>
      </c>
      <c r="S380" t="str">
        <f t="shared" si="140"/>
        <v xml:space="preserve"> Euteleostomi</v>
      </c>
      <c r="T380" t="str">
        <f t="shared" si="141"/>
        <v>Mammalia</v>
      </c>
      <c r="U380" t="str">
        <f t="shared" si="142"/>
        <v xml:space="preserve"> Eutheria</v>
      </c>
      <c r="V380" t="str">
        <f t="shared" si="143"/>
        <v xml:space="preserve"> Euarchontoglires</v>
      </c>
      <c r="W380" t="str">
        <f t="shared" si="144"/>
        <v xml:space="preserve"> Glires</v>
      </c>
      <c r="X380" t="str">
        <f t="shared" si="145"/>
        <v xml:space="preserve"> Lagomorpha</v>
      </c>
      <c r="Y380" t="str">
        <f t="shared" si="146"/>
        <v xml:space="preserve"> Leporidae</v>
      </c>
      <c r="Z380" t="str">
        <f t="shared" si="147"/>
        <v>Oryctolagus.</v>
      </c>
      <c r="AA380">
        <f t="shared" si="148"/>
        <v>0</v>
      </c>
      <c r="AB380">
        <f t="shared" si="149"/>
        <v>0</v>
      </c>
      <c r="AC380">
        <f t="shared" si="150"/>
        <v>0</v>
      </c>
      <c r="AD380">
        <f t="shared" si="151"/>
        <v>0</v>
      </c>
      <c r="AE380">
        <f t="shared" si="152"/>
        <v>0</v>
      </c>
      <c r="AF380">
        <f t="shared" si="153"/>
        <v>0</v>
      </c>
    </row>
    <row r="381" spans="1:32" x14ac:dyDescent="0.25">
      <c r="A381" t="s">
        <v>636</v>
      </c>
      <c r="B381" t="s">
        <v>637</v>
      </c>
      <c r="C381">
        <v>270</v>
      </c>
      <c r="D381" t="s">
        <v>12</v>
      </c>
      <c r="E381">
        <v>158</v>
      </c>
      <c r="F381">
        <v>269</v>
      </c>
      <c r="G381">
        <v>438</v>
      </c>
      <c r="H381" t="s">
        <v>13</v>
      </c>
      <c r="I381">
        <f t="shared" si="132"/>
        <v>1</v>
      </c>
      <c r="J381">
        <f t="shared" si="133"/>
        <v>1</v>
      </c>
      <c r="K381">
        <f t="shared" si="134"/>
        <v>112</v>
      </c>
      <c r="L381" t="str">
        <f t="shared" si="156"/>
        <v xml:space="preserve"> Rattus norvegicus (Rat).</v>
      </c>
      <c r="M381" t="str">
        <f t="shared" si="157"/>
        <v xml:space="preserve"> NCBI_TaxID=10116;</v>
      </c>
      <c r="N381" t="str">
        <f t="shared" si="135"/>
        <v>Eukaryota</v>
      </c>
      <c r="O381" t="str">
        <f t="shared" si="136"/>
        <v xml:space="preserve"> Metazoa</v>
      </c>
      <c r="P381" t="str">
        <f t="shared" si="137"/>
        <v xml:space="preserve"> Chordata</v>
      </c>
      <c r="Q381" t="str">
        <f t="shared" si="138"/>
        <v xml:space="preserve"> Craniata</v>
      </c>
      <c r="R381" t="str">
        <f t="shared" si="139"/>
        <v xml:space="preserve"> Vertebrata</v>
      </c>
      <c r="S381" t="str">
        <f t="shared" si="140"/>
        <v xml:space="preserve"> Euteleostomi</v>
      </c>
      <c r="T381" t="str">
        <f t="shared" si="141"/>
        <v>Mammalia</v>
      </c>
      <c r="U381" t="str">
        <f t="shared" si="142"/>
        <v xml:space="preserve"> Eutheria</v>
      </c>
      <c r="V381" t="str">
        <f t="shared" si="143"/>
        <v xml:space="preserve"> Euarchontoglires</v>
      </c>
      <c r="W381" t="str">
        <f t="shared" si="144"/>
        <v xml:space="preserve"> Glires</v>
      </c>
      <c r="X381" t="str">
        <f t="shared" si="145"/>
        <v xml:space="preserve"> Rodentia</v>
      </c>
      <c r="Y381" t="str">
        <f t="shared" si="146"/>
        <v xml:space="preserve"> Sciurognathi</v>
      </c>
      <c r="Z381" t="str">
        <f t="shared" si="147"/>
        <v>Muroidea</v>
      </c>
      <c r="AA381" t="str">
        <f t="shared" si="148"/>
        <v xml:space="preserve"> Muridae</v>
      </c>
      <c r="AB381" t="str">
        <f t="shared" si="149"/>
        <v xml:space="preserve"> Murinae</v>
      </c>
      <c r="AC381" t="str">
        <f t="shared" si="150"/>
        <v xml:space="preserve"> Rattus.</v>
      </c>
      <c r="AD381">
        <f t="shared" si="151"/>
        <v>0</v>
      </c>
      <c r="AE381">
        <f t="shared" si="152"/>
        <v>0</v>
      </c>
      <c r="AF381">
        <f t="shared" si="153"/>
        <v>0</v>
      </c>
    </row>
    <row r="382" spans="1:32" x14ac:dyDescent="0.25">
      <c r="A382" t="s">
        <v>636</v>
      </c>
      <c r="B382" t="s">
        <v>637</v>
      </c>
      <c r="C382">
        <v>270</v>
      </c>
      <c r="D382" t="s">
        <v>26</v>
      </c>
      <c r="E382">
        <v>1</v>
      </c>
      <c r="F382">
        <v>111</v>
      </c>
      <c r="G382">
        <v>101</v>
      </c>
      <c r="H382" t="s">
        <v>27</v>
      </c>
      <c r="I382">
        <f t="shared" si="132"/>
        <v>1</v>
      </c>
      <c r="J382">
        <f t="shared" si="133"/>
        <v>1</v>
      </c>
      <c r="K382">
        <f t="shared" si="134"/>
        <v>112</v>
      </c>
      <c r="L382" t="str">
        <f t="shared" si="156"/>
        <v xml:space="preserve"> Rattus norvegicus (Rat).</v>
      </c>
      <c r="M382" t="str">
        <f t="shared" si="157"/>
        <v xml:space="preserve"> NCBI_TaxID=10116;</v>
      </c>
      <c r="N382" t="str">
        <f t="shared" si="135"/>
        <v>Eukaryota</v>
      </c>
      <c r="O382" t="str">
        <f t="shared" si="136"/>
        <v xml:space="preserve"> Metazoa</v>
      </c>
      <c r="P382" t="str">
        <f t="shared" si="137"/>
        <v xml:space="preserve"> Chordata</v>
      </c>
      <c r="Q382" t="str">
        <f t="shared" si="138"/>
        <v xml:space="preserve"> Craniata</v>
      </c>
      <c r="R382" t="str">
        <f t="shared" si="139"/>
        <v xml:space="preserve"> Vertebrata</v>
      </c>
      <c r="S382" t="str">
        <f t="shared" si="140"/>
        <v xml:space="preserve"> Euteleostomi</v>
      </c>
      <c r="T382" t="str">
        <f t="shared" si="141"/>
        <v>Mammalia</v>
      </c>
      <c r="U382" t="str">
        <f t="shared" si="142"/>
        <v xml:space="preserve"> Eutheria</v>
      </c>
      <c r="V382" t="str">
        <f t="shared" si="143"/>
        <v xml:space="preserve"> Euarchontoglires</v>
      </c>
      <c r="W382" t="str">
        <f t="shared" si="144"/>
        <v xml:space="preserve"> Glires</v>
      </c>
      <c r="X382" t="str">
        <f t="shared" si="145"/>
        <v xml:space="preserve"> Rodentia</v>
      </c>
      <c r="Y382" t="str">
        <f t="shared" si="146"/>
        <v xml:space="preserve"> Sciurognathi</v>
      </c>
      <c r="Z382" t="str">
        <f t="shared" si="147"/>
        <v>Muroidea</v>
      </c>
      <c r="AA382" t="str">
        <f t="shared" si="148"/>
        <v xml:space="preserve"> Muridae</v>
      </c>
      <c r="AB382" t="str">
        <f t="shared" si="149"/>
        <v xml:space="preserve"> Murinae</v>
      </c>
      <c r="AC382" t="str">
        <f t="shared" si="150"/>
        <v xml:space="preserve"> Rattus.</v>
      </c>
      <c r="AD382">
        <f t="shared" si="151"/>
        <v>0</v>
      </c>
      <c r="AE382">
        <f t="shared" si="152"/>
        <v>0</v>
      </c>
      <c r="AF382">
        <f t="shared" si="153"/>
        <v>0</v>
      </c>
    </row>
    <row r="383" spans="1:32" x14ac:dyDescent="0.25">
      <c r="A383" t="s">
        <v>638</v>
      </c>
      <c r="B383" t="s">
        <v>639</v>
      </c>
      <c r="C383">
        <v>268</v>
      </c>
      <c r="D383" t="s">
        <v>12</v>
      </c>
      <c r="E383">
        <v>156</v>
      </c>
      <c r="F383">
        <v>265</v>
      </c>
      <c r="G383">
        <v>438</v>
      </c>
      <c r="H383" t="s">
        <v>13</v>
      </c>
      <c r="I383">
        <f t="shared" si="132"/>
        <v>1</v>
      </c>
      <c r="J383">
        <f t="shared" si="133"/>
        <v>1</v>
      </c>
      <c r="K383">
        <f t="shared" si="134"/>
        <v>110</v>
      </c>
      <c r="L383" t="str">
        <f t="shared" si="156"/>
        <v xml:space="preserve"> Ovis aries (Sheep).</v>
      </c>
      <c r="M383" t="str">
        <f t="shared" si="157"/>
        <v xml:space="preserve"> NCBI_TaxID=9940;</v>
      </c>
      <c r="N383" t="str">
        <f t="shared" si="135"/>
        <v>Eukaryota</v>
      </c>
      <c r="O383" t="str">
        <f t="shared" si="136"/>
        <v xml:space="preserve"> Metazoa</v>
      </c>
      <c r="P383" t="str">
        <f t="shared" si="137"/>
        <v xml:space="preserve"> Chordata</v>
      </c>
      <c r="Q383" t="str">
        <f t="shared" si="138"/>
        <v xml:space="preserve"> Craniata</v>
      </c>
      <c r="R383" t="str">
        <f t="shared" si="139"/>
        <v xml:space="preserve"> Vertebrata</v>
      </c>
      <c r="S383" t="str">
        <f t="shared" si="140"/>
        <v xml:space="preserve"> Euteleostomi</v>
      </c>
      <c r="T383" t="str">
        <f t="shared" si="141"/>
        <v>Mammalia</v>
      </c>
      <c r="U383" t="str">
        <f t="shared" si="142"/>
        <v xml:space="preserve"> Eutheria</v>
      </c>
      <c r="V383" t="str">
        <f t="shared" si="143"/>
        <v xml:space="preserve"> Laurasiatheria</v>
      </c>
      <c r="W383" t="str">
        <f t="shared" si="144"/>
        <v xml:space="preserve"> Cetartiodactyla</v>
      </c>
      <c r="X383" t="str">
        <f t="shared" si="145"/>
        <v xml:space="preserve"> Ruminantia</v>
      </c>
      <c r="Y383" t="str">
        <f t="shared" si="146"/>
        <v>Pecora</v>
      </c>
      <c r="Z383" t="str">
        <f t="shared" si="147"/>
        <v xml:space="preserve"> Bovidae</v>
      </c>
      <c r="AA383" t="str">
        <f t="shared" si="148"/>
        <v xml:space="preserve"> Caprinae</v>
      </c>
      <c r="AB383" t="str">
        <f t="shared" si="149"/>
        <v xml:space="preserve"> Ovis.</v>
      </c>
      <c r="AC383">
        <f t="shared" si="150"/>
        <v>0</v>
      </c>
      <c r="AD383">
        <f t="shared" si="151"/>
        <v>0</v>
      </c>
      <c r="AE383">
        <f t="shared" si="152"/>
        <v>0</v>
      </c>
      <c r="AF383">
        <f t="shared" si="153"/>
        <v>0</v>
      </c>
    </row>
    <row r="384" spans="1:32" x14ac:dyDescent="0.25">
      <c r="A384" t="s">
        <v>638</v>
      </c>
      <c r="B384" t="s">
        <v>639</v>
      </c>
      <c r="C384">
        <v>268</v>
      </c>
      <c r="D384" t="s">
        <v>26</v>
      </c>
      <c r="E384">
        <v>1</v>
      </c>
      <c r="F384">
        <v>109</v>
      </c>
      <c r="G384">
        <v>101</v>
      </c>
      <c r="H384" t="s">
        <v>27</v>
      </c>
      <c r="I384">
        <f t="shared" si="132"/>
        <v>1</v>
      </c>
      <c r="J384">
        <f t="shared" si="133"/>
        <v>1</v>
      </c>
      <c r="K384">
        <f t="shared" si="134"/>
        <v>110</v>
      </c>
      <c r="L384" t="str">
        <f t="shared" si="156"/>
        <v xml:space="preserve"> Ovis aries (Sheep).</v>
      </c>
      <c r="M384" t="str">
        <f t="shared" si="157"/>
        <v xml:space="preserve"> NCBI_TaxID=9940;</v>
      </c>
      <c r="N384" t="str">
        <f t="shared" si="135"/>
        <v>Eukaryota</v>
      </c>
      <c r="O384" t="str">
        <f t="shared" si="136"/>
        <v xml:space="preserve"> Metazoa</v>
      </c>
      <c r="P384" t="str">
        <f t="shared" si="137"/>
        <v xml:space="preserve"> Chordata</v>
      </c>
      <c r="Q384" t="str">
        <f t="shared" si="138"/>
        <v xml:space="preserve"> Craniata</v>
      </c>
      <c r="R384" t="str">
        <f t="shared" si="139"/>
        <v xml:space="preserve"> Vertebrata</v>
      </c>
      <c r="S384" t="str">
        <f t="shared" si="140"/>
        <v xml:space="preserve"> Euteleostomi</v>
      </c>
      <c r="T384" t="str">
        <f t="shared" si="141"/>
        <v>Mammalia</v>
      </c>
      <c r="U384" t="str">
        <f t="shared" si="142"/>
        <v xml:space="preserve"> Eutheria</v>
      </c>
      <c r="V384" t="str">
        <f t="shared" si="143"/>
        <v xml:space="preserve"> Laurasiatheria</v>
      </c>
      <c r="W384" t="str">
        <f t="shared" si="144"/>
        <v xml:space="preserve"> Cetartiodactyla</v>
      </c>
      <c r="X384" t="str">
        <f t="shared" si="145"/>
        <v xml:space="preserve"> Ruminantia</v>
      </c>
      <c r="Y384" t="str">
        <f t="shared" si="146"/>
        <v>Pecora</v>
      </c>
      <c r="Z384" t="str">
        <f t="shared" si="147"/>
        <v xml:space="preserve"> Bovidae</v>
      </c>
      <c r="AA384" t="str">
        <f t="shared" si="148"/>
        <v xml:space="preserve"> Caprinae</v>
      </c>
      <c r="AB384" t="str">
        <f t="shared" si="149"/>
        <v xml:space="preserve"> Ovis.</v>
      </c>
      <c r="AC384">
        <f t="shared" si="150"/>
        <v>0</v>
      </c>
      <c r="AD384">
        <f t="shared" si="151"/>
        <v>0</v>
      </c>
      <c r="AE384">
        <f t="shared" si="152"/>
        <v>0</v>
      </c>
      <c r="AF384">
        <f t="shared" si="153"/>
        <v>0</v>
      </c>
    </row>
    <row r="385" spans="1:32" x14ac:dyDescent="0.25">
      <c r="A385" t="s">
        <v>640</v>
      </c>
      <c r="B385" t="s">
        <v>641</v>
      </c>
      <c r="C385">
        <v>266</v>
      </c>
      <c r="D385" t="s">
        <v>12</v>
      </c>
      <c r="E385">
        <v>144</v>
      </c>
      <c r="F385">
        <v>261</v>
      </c>
      <c r="G385">
        <v>438</v>
      </c>
      <c r="H385" t="s">
        <v>13</v>
      </c>
      <c r="I385">
        <f t="shared" si="132"/>
        <v>1</v>
      </c>
      <c r="J385">
        <f t="shared" si="133"/>
        <v>1</v>
      </c>
      <c r="K385">
        <f t="shared" si="134"/>
        <v>118</v>
      </c>
      <c r="L385" t="str">
        <f t="shared" si="156"/>
        <v xml:space="preserve"> Bos taurus (Bovine).</v>
      </c>
      <c r="M385" t="str">
        <f t="shared" si="157"/>
        <v xml:space="preserve"> NCBI_TaxID=9913;</v>
      </c>
      <c r="N385" t="str">
        <f t="shared" si="135"/>
        <v>Eukaryota</v>
      </c>
      <c r="O385" t="str">
        <f t="shared" si="136"/>
        <v xml:space="preserve"> Metazoa</v>
      </c>
      <c r="P385" t="str">
        <f t="shared" si="137"/>
        <v xml:space="preserve"> Chordata</v>
      </c>
      <c r="Q385" t="str">
        <f t="shared" si="138"/>
        <v xml:space="preserve"> Craniata</v>
      </c>
      <c r="R385" t="str">
        <f t="shared" si="139"/>
        <v xml:space="preserve"> Vertebrata</v>
      </c>
      <c r="S385" t="str">
        <f t="shared" si="140"/>
        <v xml:space="preserve"> Euteleostomi</v>
      </c>
      <c r="T385" t="str">
        <f t="shared" si="141"/>
        <v>Mammalia</v>
      </c>
      <c r="U385" t="str">
        <f t="shared" si="142"/>
        <v xml:space="preserve"> Eutheria</v>
      </c>
      <c r="V385" t="str">
        <f t="shared" si="143"/>
        <v xml:space="preserve"> Laurasiatheria</v>
      </c>
      <c r="W385" t="str">
        <f t="shared" si="144"/>
        <v xml:space="preserve"> Cetartiodactyla</v>
      </c>
      <c r="X385" t="str">
        <f t="shared" si="145"/>
        <v xml:space="preserve"> Ruminantia</v>
      </c>
      <c r="Y385" t="str">
        <f t="shared" si="146"/>
        <v>Pecora</v>
      </c>
      <c r="Z385" t="str">
        <f t="shared" si="147"/>
        <v xml:space="preserve"> Bovidae</v>
      </c>
      <c r="AA385" t="str">
        <f t="shared" si="148"/>
        <v xml:space="preserve"> Bovinae</v>
      </c>
      <c r="AB385" t="str">
        <f t="shared" si="149"/>
        <v xml:space="preserve"> Bos.</v>
      </c>
      <c r="AC385">
        <f t="shared" si="150"/>
        <v>0</v>
      </c>
      <c r="AD385">
        <f t="shared" si="151"/>
        <v>0</v>
      </c>
      <c r="AE385">
        <f t="shared" si="152"/>
        <v>0</v>
      </c>
      <c r="AF385">
        <f t="shared" si="153"/>
        <v>0</v>
      </c>
    </row>
    <row r="386" spans="1:32" x14ac:dyDescent="0.25">
      <c r="A386" t="s">
        <v>640</v>
      </c>
      <c r="B386" t="s">
        <v>641</v>
      </c>
      <c r="C386">
        <v>266</v>
      </c>
      <c r="D386" t="s">
        <v>26</v>
      </c>
      <c r="E386">
        <v>1</v>
      </c>
      <c r="F386">
        <v>101</v>
      </c>
      <c r="G386">
        <v>101</v>
      </c>
      <c r="H386" t="s">
        <v>27</v>
      </c>
      <c r="I386">
        <f t="shared" ref="I386:I449" si="158">VLOOKUP(B386,Len,2,FALSE)</f>
        <v>1</v>
      </c>
      <c r="J386">
        <f t="shared" ref="J386:J449" si="159">VLOOKUP(B386,Len,3,FALSE)</f>
        <v>1</v>
      </c>
      <c r="K386">
        <f t="shared" ref="K386:K449" si="160">VLOOKUP(B386,ас,2,FALSE)</f>
        <v>118</v>
      </c>
      <c r="L386" t="str">
        <f t="shared" si="156"/>
        <v xml:space="preserve"> Bos taurus (Bovine).</v>
      </c>
      <c r="M386" t="str">
        <f t="shared" si="157"/>
        <v xml:space="preserve"> NCBI_TaxID=9913;</v>
      </c>
      <c r="N386" t="str">
        <f t="shared" ref="N386:N449" si="161">VLOOKUP(A386,пр,5,FALSE)</f>
        <v>Eukaryota</v>
      </c>
      <c r="O386" t="str">
        <f t="shared" ref="O386:O449" si="162">VLOOKUP(A386,пр,6,FALSE)</f>
        <v xml:space="preserve"> Metazoa</v>
      </c>
      <c r="P386" t="str">
        <f t="shared" ref="P386:P449" si="163">VLOOKUP(A386,пр,7,FALSE)</f>
        <v xml:space="preserve"> Chordata</v>
      </c>
      <c r="Q386" t="str">
        <f t="shared" ref="Q386:Q449" si="164">VLOOKUP(A386,пр,8,FALSE)</f>
        <v xml:space="preserve"> Craniata</v>
      </c>
      <c r="R386" t="str">
        <f t="shared" ref="R386:R449" si="165">VLOOKUP(A386,пр,9,FALSE)</f>
        <v xml:space="preserve"> Vertebrata</v>
      </c>
      <c r="S386" t="str">
        <f t="shared" ref="S386:S449" si="166">VLOOKUP(A386,пр,10,FALSE)</f>
        <v xml:space="preserve"> Euteleostomi</v>
      </c>
      <c r="T386" t="str">
        <f t="shared" ref="T386:T449" si="167">VLOOKUP(A386,пр,11,FALSE)</f>
        <v>Mammalia</v>
      </c>
      <c r="U386" t="str">
        <f t="shared" ref="U386:U449" si="168">VLOOKUP(A386,пр,12,FALSE)</f>
        <v xml:space="preserve"> Eutheria</v>
      </c>
      <c r="V386" t="str">
        <f t="shared" ref="V386:V449" si="169">VLOOKUP(A386,пр,13,FALSE)</f>
        <v xml:space="preserve"> Laurasiatheria</v>
      </c>
      <c r="W386" t="str">
        <f t="shared" ref="W386:W449" si="170">VLOOKUP(A386,пр,14,FALSE)</f>
        <v xml:space="preserve"> Cetartiodactyla</v>
      </c>
      <c r="X386" t="str">
        <f t="shared" ref="X386:X449" si="171">VLOOKUP(A386,пр,15,FALSE)</f>
        <v xml:space="preserve"> Ruminantia</v>
      </c>
      <c r="Y386" t="str">
        <f t="shared" ref="Y386:Y449" si="172">VLOOKUP(A386,пр,16,FALSE)</f>
        <v>Pecora</v>
      </c>
      <c r="Z386" t="str">
        <f t="shared" ref="Z386:Z449" si="173">VLOOKUP(A386,пр,17,FALSE)</f>
        <v xml:space="preserve"> Bovidae</v>
      </c>
      <c r="AA386" t="str">
        <f t="shared" ref="AA386:AA449" si="174">VLOOKUP(A386,пр,18,FALSE)</f>
        <v xml:space="preserve"> Bovinae</v>
      </c>
      <c r="AB386" t="str">
        <f t="shared" ref="AB386:AB449" si="175">VLOOKUP(A386,пр,19,FALSE)</f>
        <v xml:space="preserve"> Bos.</v>
      </c>
      <c r="AC386">
        <f t="shared" ref="AC386:AC449" si="176">VLOOKUP(A386,пр,20,FALSE)</f>
        <v>0</v>
      </c>
      <c r="AD386">
        <f t="shared" ref="AD386:AD449" si="177">VLOOKUP(A386,пр,21,FALSE)</f>
        <v>0</v>
      </c>
      <c r="AE386">
        <f t="shared" ref="AE386:AE449" si="178">VLOOKUP(A386,пр,22,FALSE)</f>
        <v>0</v>
      </c>
      <c r="AF386">
        <f t="shared" ref="AF386:AF449" si="179">VLOOKUP(A386,пр,23,FALSE)</f>
        <v>0</v>
      </c>
    </row>
    <row r="387" spans="1:32" x14ac:dyDescent="0.25">
      <c r="A387" t="s">
        <v>642</v>
      </c>
      <c r="B387" t="s">
        <v>643</v>
      </c>
      <c r="C387">
        <v>266</v>
      </c>
      <c r="D387" t="s">
        <v>12</v>
      </c>
      <c r="E387">
        <v>145</v>
      </c>
      <c r="F387">
        <v>262</v>
      </c>
      <c r="G387">
        <v>438</v>
      </c>
      <c r="H387" t="s">
        <v>13</v>
      </c>
      <c r="I387">
        <f t="shared" si="158"/>
        <v>1</v>
      </c>
      <c r="J387">
        <f t="shared" si="159"/>
        <v>1</v>
      </c>
      <c r="K387">
        <f t="shared" si="160"/>
        <v>118</v>
      </c>
      <c r="L387" t="s">
        <v>1577</v>
      </c>
      <c r="M387" t="s">
        <v>1577</v>
      </c>
      <c r="N387" t="e">
        <f t="shared" si="161"/>
        <v>#N/A</v>
      </c>
      <c r="O387" t="e">
        <f t="shared" si="162"/>
        <v>#N/A</v>
      </c>
      <c r="P387" t="e">
        <f t="shared" si="163"/>
        <v>#N/A</v>
      </c>
      <c r="Q387" t="e">
        <f t="shared" si="164"/>
        <v>#N/A</v>
      </c>
      <c r="R387" t="e">
        <f t="shared" si="165"/>
        <v>#N/A</v>
      </c>
      <c r="S387" t="e">
        <f t="shared" si="166"/>
        <v>#N/A</v>
      </c>
      <c r="T387" t="e">
        <f t="shared" si="167"/>
        <v>#N/A</v>
      </c>
      <c r="U387" t="e">
        <f t="shared" si="168"/>
        <v>#N/A</v>
      </c>
      <c r="V387" t="e">
        <f t="shared" si="169"/>
        <v>#N/A</v>
      </c>
      <c r="W387" t="e">
        <f t="shared" si="170"/>
        <v>#N/A</v>
      </c>
      <c r="X387" t="e">
        <f t="shared" si="171"/>
        <v>#N/A</v>
      </c>
      <c r="Y387" t="e">
        <f t="shared" si="172"/>
        <v>#N/A</v>
      </c>
      <c r="Z387" t="e">
        <f t="shared" si="173"/>
        <v>#N/A</v>
      </c>
      <c r="AA387" t="e">
        <f t="shared" si="174"/>
        <v>#N/A</v>
      </c>
      <c r="AB387" t="e">
        <f t="shared" si="175"/>
        <v>#N/A</v>
      </c>
      <c r="AC387" t="e">
        <f t="shared" si="176"/>
        <v>#N/A</v>
      </c>
      <c r="AD387" t="e">
        <f t="shared" si="177"/>
        <v>#N/A</v>
      </c>
      <c r="AE387" t="e">
        <f t="shared" si="178"/>
        <v>#N/A</v>
      </c>
      <c r="AF387" t="e">
        <f t="shared" si="179"/>
        <v>#N/A</v>
      </c>
    </row>
    <row r="388" spans="1:32" x14ac:dyDescent="0.25">
      <c r="A388" t="s">
        <v>642</v>
      </c>
      <c r="B388" t="s">
        <v>643</v>
      </c>
      <c r="C388">
        <v>266</v>
      </c>
      <c r="D388" t="s">
        <v>26</v>
      </c>
      <c r="E388">
        <v>1</v>
      </c>
      <c r="F388">
        <v>102</v>
      </c>
      <c r="G388">
        <v>101</v>
      </c>
      <c r="H388" t="s">
        <v>27</v>
      </c>
      <c r="I388">
        <f t="shared" si="158"/>
        <v>1</v>
      </c>
      <c r="J388">
        <f t="shared" si="159"/>
        <v>1</v>
      </c>
      <c r="K388">
        <f t="shared" si="160"/>
        <v>118</v>
      </c>
      <c r="L388" t="s">
        <v>1577</v>
      </c>
      <c r="M388" t="s">
        <v>1577</v>
      </c>
      <c r="N388" t="e">
        <f t="shared" si="161"/>
        <v>#N/A</v>
      </c>
      <c r="O388" t="e">
        <f t="shared" si="162"/>
        <v>#N/A</v>
      </c>
      <c r="P388" t="e">
        <f t="shared" si="163"/>
        <v>#N/A</v>
      </c>
      <c r="Q388" t="e">
        <f t="shared" si="164"/>
        <v>#N/A</v>
      </c>
      <c r="R388" t="e">
        <f t="shared" si="165"/>
        <v>#N/A</v>
      </c>
      <c r="S388" t="e">
        <f t="shared" si="166"/>
        <v>#N/A</v>
      </c>
      <c r="T388" t="e">
        <f t="shared" si="167"/>
        <v>#N/A</v>
      </c>
      <c r="U388" t="e">
        <f t="shared" si="168"/>
        <v>#N/A</v>
      </c>
      <c r="V388" t="e">
        <f t="shared" si="169"/>
        <v>#N/A</v>
      </c>
      <c r="W388" t="e">
        <f t="shared" si="170"/>
        <v>#N/A</v>
      </c>
      <c r="X388" t="e">
        <f t="shared" si="171"/>
        <v>#N/A</v>
      </c>
      <c r="Y388" t="e">
        <f t="shared" si="172"/>
        <v>#N/A</v>
      </c>
      <c r="Z388" t="e">
        <f t="shared" si="173"/>
        <v>#N/A</v>
      </c>
      <c r="AA388" t="e">
        <f t="shared" si="174"/>
        <v>#N/A</v>
      </c>
      <c r="AB388" t="e">
        <f t="shared" si="175"/>
        <v>#N/A</v>
      </c>
      <c r="AC388" t="e">
        <f t="shared" si="176"/>
        <v>#N/A</v>
      </c>
      <c r="AD388" t="e">
        <f t="shared" si="177"/>
        <v>#N/A</v>
      </c>
      <c r="AE388" t="e">
        <f t="shared" si="178"/>
        <v>#N/A</v>
      </c>
      <c r="AF388" t="e">
        <f t="shared" si="179"/>
        <v>#N/A</v>
      </c>
    </row>
    <row r="389" spans="1:32" x14ac:dyDescent="0.25">
      <c r="A389" t="s">
        <v>644</v>
      </c>
      <c r="B389" t="s">
        <v>645</v>
      </c>
      <c r="C389">
        <v>266</v>
      </c>
      <c r="D389" t="s">
        <v>12</v>
      </c>
      <c r="E389">
        <v>145</v>
      </c>
      <c r="F389">
        <v>261</v>
      </c>
      <c r="G389">
        <v>438</v>
      </c>
      <c r="H389" t="s">
        <v>13</v>
      </c>
      <c r="I389">
        <f t="shared" si="158"/>
        <v>1</v>
      </c>
      <c r="J389">
        <f t="shared" si="159"/>
        <v>1</v>
      </c>
      <c r="K389">
        <f t="shared" si="160"/>
        <v>117</v>
      </c>
      <c r="L389" t="str">
        <f t="shared" ref="L389:L413" si="180">VLOOKUP(A389,пр,3,FALSE)</f>
        <v xml:space="preserve"> Cavia porcellus (Guinea pig).</v>
      </c>
      <c r="M389" t="str">
        <f t="shared" ref="M389:M413" si="181">VLOOKUP(A389,пр,4,FALSE)</f>
        <v xml:space="preserve"> NCBI_TaxID=10141;</v>
      </c>
      <c r="N389" t="str">
        <f t="shared" si="161"/>
        <v>Eukaryota</v>
      </c>
      <c r="O389" t="str">
        <f t="shared" si="162"/>
        <v xml:space="preserve"> Metazoa</v>
      </c>
      <c r="P389" t="str">
        <f t="shared" si="163"/>
        <v xml:space="preserve"> Chordata</v>
      </c>
      <c r="Q389" t="str">
        <f t="shared" si="164"/>
        <v xml:space="preserve"> Craniata</v>
      </c>
      <c r="R389" t="str">
        <f t="shared" si="165"/>
        <v xml:space="preserve"> Vertebrata</v>
      </c>
      <c r="S389" t="str">
        <f t="shared" si="166"/>
        <v xml:space="preserve"> Euteleostomi</v>
      </c>
      <c r="T389" t="str">
        <f t="shared" si="167"/>
        <v>Mammalia</v>
      </c>
      <c r="U389" t="str">
        <f t="shared" si="168"/>
        <v xml:space="preserve"> Eutheria</v>
      </c>
      <c r="V389" t="str">
        <f t="shared" si="169"/>
        <v xml:space="preserve"> Euarchontoglires</v>
      </c>
      <c r="W389" t="str">
        <f t="shared" si="170"/>
        <v xml:space="preserve"> Glires</v>
      </c>
      <c r="X389" t="str">
        <f t="shared" si="171"/>
        <v xml:space="preserve"> Rodentia</v>
      </c>
      <c r="Y389" t="str">
        <f t="shared" si="172"/>
        <v>Hystricognathi</v>
      </c>
      <c r="Z389" t="str">
        <f t="shared" si="173"/>
        <v xml:space="preserve"> Caviidae</v>
      </c>
      <c r="AA389" t="str">
        <f t="shared" si="174"/>
        <v xml:space="preserve"> Cavia.</v>
      </c>
      <c r="AB389">
        <f t="shared" si="175"/>
        <v>0</v>
      </c>
      <c r="AC389">
        <f t="shared" si="176"/>
        <v>0</v>
      </c>
      <c r="AD389">
        <f t="shared" si="177"/>
        <v>0</v>
      </c>
      <c r="AE389">
        <f t="shared" si="178"/>
        <v>0</v>
      </c>
      <c r="AF389">
        <f t="shared" si="179"/>
        <v>0</v>
      </c>
    </row>
    <row r="390" spans="1:32" x14ac:dyDescent="0.25">
      <c r="A390" t="s">
        <v>644</v>
      </c>
      <c r="B390" t="s">
        <v>645</v>
      </c>
      <c r="C390">
        <v>266</v>
      </c>
      <c r="D390" t="s">
        <v>26</v>
      </c>
      <c r="E390">
        <v>1</v>
      </c>
      <c r="F390">
        <v>102</v>
      </c>
      <c r="G390">
        <v>101</v>
      </c>
      <c r="H390" t="s">
        <v>27</v>
      </c>
      <c r="I390">
        <f t="shared" si="158"/>
        <v>1</v>
      </c>
      <c r="J390">
        <f t="shared" si="159"/>
        <v>1</v>
      </c>
      <c r="K390">
        <f t="shared" si="160"/>
        <v>117</v>
      </c>
      <c r="L390" t="str">
        <f t="shared" si="180"/>
        <v xml:space="preserve"> Cavia porcellus (Guinea pig).</v>
      </c>
      <c r="M390" t="str">
        <f t="shared" si="181"/>
        <v xml:space="preserve"> NCBI_TaxID=10141;</v>
      </c>
      <c r="N390" t="str">
        <f t="shared" si="161"/>
        <v>Eukaryota</v>
      </c>
      <c r="O390" t="str">
        <f t="shared" si="162"/>
        <v xml:space="preserve"> Metazoa</v>
      </c>
      <c r="P390" t="str">
        <f t="shared" si="163"/>
        <v xml:space="preserve"> Chordata</v>
      </c>
      <c r="Q390" t="str">
        <f t="shared" si="164"/>
        <v xml:space="preserve"> Craniata</v>
      </c>
      <c r="R390" t="str">
        <f t="shared" si="165"/>
        <v xml:space="preserve"> Vertebrata</v>
      </c>
      <c r="S390" t="str">
        <f t="shared" si="166"/>
        <v xml:space="preserve"> Euteleostomi</v>
      </c>
      <c r="T390" t="str">
        <f t="shared" si="167"/>
        <v>Mammalia</v>
      </c>
      <c r="U390" t="str">
        <f t="shared" si="168"/>
        <v xml:space="preserve"> Eutheria</v>
      </c>
      <c r="V390" t="str">
        <f t="shared" si="169"/>
        <v xml:space="preserve"> Euarchontoglires</v>
      </c>
      <c r="W390" t="str">
        <f t="shared" si="170"/>
        <v xml:space="preserve"> Glires</v>
      </c>
      <c r="X390" t="str">
        <f t="shared" si="171"/>
        <v xml:space="preserve"> Rodentia</v>
      </c>
      <c r="Y390" t="str">
        <f t="shared" si="172"/>
        <v>Hystricognathi</v>
      </c>
      <c r="Z390" t="str">
        <f t="shared" si="173"/>
        <v xml:space="preserve"> Caviidae</v>
      </c>
      <c r="AA390" t="str">
        <f t="shared" si="174"/>
        <v xml:space="preserve"> Cavia.</v>
      </c>
      <c r="AB390">
        <f t="shared" si="175"/>
        <v>0</v>
      </c>
      <c r="AC390">
        <f t="shared" si="176"/>
        <v>0</v>
      </c>
      <c r="AD390">
        <f t="shared" si="177"/>
        <v>0</v>
      </c>
      <c r="AE390">
        <f t="shared" si="178"/>
        <v>0</v>
      </c>
      <c r="AF390">
        <f t="shared" si="179"/>
        <v>0</v>
      </c>
    </row>
    <row r="391" spans="1:32" x14ac:dyDescent="0.25">
      <c r="A391" t="s">
        <v>646</v>
      </c>
      <c r="B391" t="s">
        <v>647</v>
      </c>
      <c r="C391">
        <v>267</v>
      </c>
      <c r="D391" t="s">
        <v>12</v>
      </c>
      <c r="E391">
        <v>146</v>
      </c>
      <c r="F391">
        <v>263</v>
      </c>
      <c r="G391">
        <v>438</v>
      </c>
      <c r="H391" t="s">
        <v>13</v>
      </c>
      <c r="I391">
        <f t="shared" si="158"/>
        <v>1</v>
      </c>
      <c r="J391">
        <f t="shared" si="159"/>
        <v>1</v>
      </c>
      <c r="K391">
        <f t="shared" si="160"/>
        <v>118</v>
      </c>
      <c r="L391" t="str">
        <f t="shared" si="180"/>
        <v xml:space="preserve"> Felis catus (Cat) (Felis silvestris catus).</v>
      </c>
      <c r="M391" t="str">
        <f t="shared" si="181"/>
        <v xml:space="preserve"> NCBI_TaxID=9685;</v>
      </c>
      <c r="N391" t="str">
        <f t="shared" si="161"/>
        <v>Eukaryota</v>
      </c>
      <c r="O391" t="str">
        <f t="shared" si="162"/>
        <v xml:space="preserve"> Metazoa</v>
      </c>
      <c r="P391" t="str">
        <f t="shared" si="163"/>
        <v xml:space="preserve"> Chordata</v>
      </c>
      <c r="Q391" t="str">
        <f t="shared" si="164"/>
        <v xml:space="preserve"> Craniata</v>
      </c>
      <c r="R391" t="str">
        <f t="shared" si="165"/>
        <v xml:space="preserve"> Vertebrata</v>
      </c>
      <c r="S391" t="str">
        <f t="shared" si="166"/>
        <v xml:space="preserve"> Euteleostomi</v>
      </c>
      <c r="T391" t="str">
        <f t="shared" si="167"/>
        <v>Mammalia</v>
      </c>
      <c r="U391" t="str">
        <f t="shared" si="168"/>
        <v xml:space="preserve"> Eutheria</v>
      </c>
      <c r="V391" t="str">
        <f t="shared" si="169"/>
        <v xml:space="preserve"> Laurasiatheria</v>
      </c>
      <c r="W391" t="str">
        <f t="shared" si="170"/>
        <v xml:space="preserve"> Carnivora</v>
      </c>
      <c r="X391" t="str">
        <f t="shared" si="171"/>
        <v xml:space="preserve"> Feliformia</v>
      </c>
      <c r="Y391" t="str">
        <f t="shared" si="172"/>
        <v xml:space="preserve"> Felidae</v>
      </c>
      <c r="Z391" t="str">
        <f t="shared" si="173"/>
        <v>Felinae</v>
      </c>
      <c r="AA391" t="str">
        <f t="shared" si="174"/>
        <v xml:space="preserve"> Felis.</v>
      </c>
      <c r="AB391">
        <f t="shared" si="175"/>
        <v>0</v>
      </c>
      <c r="AC391">
        <f t="shared" si="176"/>
        <v>0</v>
      </c>
      <c r="AD391">
        <f t="shared" si="177"/>
        <v>0</v>
      </c>
      <c r="AE391">
        <f t="shared" si="178"/>
        <v>0</v>
      </c>
      <c r="AF391">
        <f t="shared" si="179"/>
        <v>0</v>
      </c>
    </row>
    <row r="392" spans="1:32" x14ac:dyDescent="0.25">
      <c r="A392" t="s">
        <v>646</v>
      </c>
      <c r="B392" t="s">
        <v>647</v>
      </c>
      <c r="C392">
        <v>267</v>
      </c>
      <c r="D392" t="s">
        <v>26</v>
      </c>
      <c r="E392">
        <v>1</v>
      </c>
      <c r="F392">
        <v>103</v>
      </c>
      <c r="G392">
        <v>101</v>
      </c>
      <c r="H392" t="s">
        <v>27</v>
      </c>
      <c r="I392">
        <f t="shared" si="158"/>
        <v>1</v>
      </c>
      <c r="J392">
        <f t="shared" si="159"/>
        <v>1</v>
      </c>
      <c r="K392">
        <f t="shared" si="160"/>
        <v>118</v>
      </c>
      <c r="L392" t="str">
        <f t="shared" si="180"/>
        <v xml:space="preserve"> Felis catus (Cat) (Felis silvestris catus).</v>
      </c>
      <c r="M392" t="str">
        <f t="shared" si="181"/>
        <v xml:space="preserve"> NCBI_TaxID=9685;</v>
      </c>
      <c r="N392" t="str">
        <f t="shared" si="161"/>
        <v>Eukaryota</v>
      </c>
      <c r="O392" t="str">
        <f t="shared" si="162"/>
        <v xml:space="preserve"> Metazoa</v>
      </c>
      <c r="P392" t="str">
        <f t="shared" si="163"/>
        <v xml:space="preserve"> Chordata</v>
      </c>
      <c r="Q392" t="str">
        <f t="shared" si="164"/>
        <v xml:space="preserve"> Craniata</v>
      </c>
      <c r="R392" t="str">
        <f t="shared" si="165"/>
        <v xml:space="preserve"> Vertebrata</v>
      </c>
      <c r="S392" t="str">
        <f t="shared" si="166"/>
        <v xml:space="preserve"> Euteleostomi</v>
      </c>
      <c r="T392" t="str">
        <f t="shared" si="167"/>
        <v>Mammalia</v>
      </c>
      <c r="U392" t="str">
        <f t="shared" si="168"/>
        <v xml:space="preserve"> Eutheria</v>
      </c>
      <c r="V392" t="str">
        <f t="shared" si="169"/>
        <v xml:space="preserve"> Laurasiatheria</v>
      </c>
      <c r="W392" t="str">
        <f t="shared" si="170"/>
        <v xml:space="preserve"> Carnivora</v>
      </c>
      <c r="X392" t="str">
        <f t="shared" si="171"/>
        <v xml:space="preserve"> Feliformia</v>
      </c>
      <c r="Y392" t="str">
        <f t="shared" si="172"/>
        <v xml:space="preserve"> Felidae</v>
      </c>
      <c r="Z392" t="str">
        <f t="shared" si="173"/>
        <v>Felinae</v>
      </c>
      <c r="AA392" t="str">
        <f t="shared" si="174"/>
        <v xml:space="preserve"> Felis.</v>
      </c>
      <c r="AB392">
        <f t="shared" si="175"/>
        <v>0</v>
      </c>
      <c r="AC392">
        <f t="shared" si="176"/>
        <v>0</v>
      </c>
      <c r="AD392">
        <f t="shared" si="177"/>
        <v>0</v>
      </c>
      <c r="AE392">
        <f t="shared" si="178"/>
        <v>0</v>
      </c>
      <c r="AF392">
        <f t="shared" si="179"/>
        <v>0</v>
      </c>
    </row>
    <row r="393" spans="1:32" x14ac:dyDescent="0.25">
      <c r="A393" t="s">
        <v>648</v>
      </c>
      <c r="B393" t="s">
        <v>649</v>
      </c>
      <c r="C393">
        <v>268</v>
      </c>
      <c r="D393" t="s">
        <v>12</v>
      </c>
      <c r="E393">
        <v>146</v>
      </c>
      <c r="F393">
        <v>263</v>
      </c>
      <c r="G393">
        <v>438</v>
      </c>
      <c r="H393" t="s">
        <v>13</v>
      </c>
      <c r="I393">
        <f t="shared" si="158"/>
        <v>1</v>
      </c>
      <c r="J393">
        <f t="shared" si="159"/>
        <v>1</v>
      </c>
      <c r="K393">
        <f t="shared" si="160"/>
        <v>118</v>
      </c>
      <c r="L393" t="str">
        <f t="shared" si="180"/>
        <v xml:space="preserve"> Equus caballus (Horse).</v>
      </c>
      <c r="M393" t="str">
        <f t="shared" si="181"/>
        <v xml:space="preserve"> NCBI_TaxID=9796;</v>
      </c>
      <c r="N393" t="str">
        <f t="shared" si="161"/>
        <v>Eukaryota</v>
      </c>
      <c r="O393" t="str">
        <f t="shared" si="162"/>
        <v xml:space="preserve"> Metazoa</v>
      </c>
      <c r="P393" t="str">
        <f t="shared" si="163"/>
        <v xml:space="preserve"> Chordata</v>
      </c>
      <c r="Q393" t="str">
        <f t="shared" si="164"/>
        <v xml:space="preserve"> Craniata</v>
      </c>
      <c r="R393" t="str">
        <f t="shared" si="165"/>
        <v xml:space="preserve"> Vertebrata</v>
      </c>
      <c r="S393" t="str">
        <f t="shared" si="166"/>
        <v xml:space="preserve"> Euteleostomi</v>
      </c>
      <c r="T393" t="str">
        <f t="shared" si="167"/>
        <v>Mammalia</v>
      </c>
      <c r="U393" t="str">
        <f t="shared" si="168"/>
        <v xml:space="preserve"> Eutheria</v>
      </c>
      <c r="V393" t="str">
        <f t="shared" si="169"/>
        <v xml:space="preserve"> Laurasiatheria</v>
      </c>
      <c r="W393" t="str">
        <f t="shared" si="170"/>
        <v xml:space="preserve"> Perissodactyla</v>
      </c>
      <c r="X393" t="str">
        <f t="shared" si="171"/>
        <v xml:space="preserve"> Equidae</v>
      </c>
      <c r="Y393" t="str">
        <f t="shared" si="172"/>
        <v xml:space="preserve"> Equus.</v>
      </c>
      <c r="Z393">
        <f t="shared" si="173"/>
        <v>0</v>
      </c>
      <c r="AA393">
        <f t="shared" si="174"/>
        <v>0</v>
      </c>
      <c r="AB393">
        <f t="shared" si="175"/>
        <v>0</v>
      </c>
      <c r="AC393">
        <f t="shared" si="176"/>
        <v>0</v>
      </c>
      <c r="AD393">
        <f t="shared" si="177"/>
        <v>0</v>
      </c>
      <c r="AE393">
        <f t="shared" si="178"/>
        <v>0</v>
      </c>
      <c r="AF393">
        <f t="shared" si="179"/>
        <v>0</v>
      </c>
    </row>
    <row r="394" spans="1:32" x14ac:dyDescent="0.25">
      <c r="A394" t="s">
        <v>648</v>
      </c>
      <c r="B394" t="s">
        <v>649</v>
      </c>
      <c r="C394">
        <v>268</v>
      </c>
      <c r="D394" t="s">
        <v>26</v>
      </c>
      <c r="E394">
        <v>1</v>
      </c>
      <c r="F394">
        <v>103</v>
      </c>
      <c r="G394">
        <v>101</v>
      </c>
      <c r="H394" t="s">
        <v>27</v>
      </c>
      <c r="I394">
        <f t="shared" si="158"/>
        <v>1</v>
      </c>
      <c r="J394">
        <f t="shared" si="159"/>
        <v>1</v>
      </c>
      <c r="K394">
        <f t="shared" si="160"/>
        <v>118</v>
      </c>
      <c r="L394" t="str">
        <f t="shared" si="180"/>
        <v xml:space="preserve"> Equus caballus (Horse).</v>
      </c>
      <c r="M394" t="str">
        <f t="shared" si="181"/>
        <v xml:space="preserve"> NCBI_TaxID=9796;</v>
      </c>
      <c r="N394" t="str">
        <f t="shared" si="161"/>
        <v>Eukaryota</v>
      </c>
      <c r="O394" t="str">
        <f t="shared" si="162"/>
        <v xml:space="preserve"> Metazoa</v>
      </c>
      <c r="P394" t="str">
        <f t="shared" si="163"/>
        <v xml:space="preserve"> Chordata</v>
      </c>
      <c r="Q394" t="str">
        <f t="shared" si="164"/>
        <v xml:space="preserve"> Craniata</v>
      </c>
      <c r="R394" t="str">
        <f t="shared" si="165"/>
        <v xml:space="preserve"> Vertebrata</v>
      </c>
      <c r="S394" t="str">
        <f t="shared" si="166"/>
        <v xml:space="preserve"> Euteleostomi</v>
      </c>
      <c r="T394" t="str">
        <f t="shared" si="167"/>
        <v>Mammalia</v>
      </c>
      <c r="U394" t="str">
        <f t="shared" si="168"/>
        <v xml:space="preserve"> Eutheria</v>
      </c>
      <c r="V394" t="str">
        <f t="shared" si="169"/>
        <v xml:space="preserve"> Laurasiatheria</v>
      </c>
      <c r="W394" t="str">
        <f t="shared" si="170"/>
        <v xml:space="preserve"> Perissodactyla</v>
      </c>
      <c r="X394" t="str">
        <f t="shared" si="171"/>
        <v xml:space="preserve"> Equidae</v>
      </c>
      <c r="Y394" t="str">
        <f t="shared" si="172"/>
        <v xml:space="preserve"> Equus.</v>
      </c>
      <c r="Z394">
        <f t="shared" si="173"/>
        <v>0</v>
      </c>
      <c r="AA394">
        <f t="shared" si="174"/>
        <v>0</v>
      </c>
      <c r="AB394">
        <f t="shared" si="175"/>
        <v>0</v>
      </c>
      <c r="AC394">
        <f t="shared" si="176"/>
        <v>0</v>
      </c>
      <c r="AD394">
        <f t="shared" si="177"/>
        <v>0</v>
      </c>
      <c r="AE394">
        <f t="shared" si="178"/>
        <v>0</v>
      </c>
      <c r="AF394">
        <f t="shared" si="179"/>
        <v>0</v>
      </c>
    </row>
    <row r="395" spans="1:32" x14ac:dyDescent="0.25">
      <c r="A395" t="s">
        <v>650</v>
      </c>
      <c r="B395" t="s">
        <v>651</v>
      </c>
      <c r="C395">
        <v>269</v>
      </c>
      <c r="D395" t="s">
        <v>12</v>
      </c>
      <c r="E395">
        <v>147</v>
      </c>
      <c r="F395">
        <v>264</v>
      </c>
      <c r="G395">
        <v>438</v>
      </c>
      <c r="H395" t="s">
        <v>13</v>
      </c>
      <c r="I395">
        <f t="shared" si="158"/>
        <v>1</v>
      </c>
      <c r="J395">
        <f t="shared" si="159"/>
        <v>1</v>
      </c>
      <c r="K395">
        <f t="shared" si="160"/>
        <v>118</v>
      </c>
      <c r="L395" t="str">
        <f t="shared" si="180"/>
        <v xml:space="preserve"> Homo sapiens (Human).</v>
      </c>
      <c r="M395" t="str">
        <f t="shared" si="181"/>
        <v xml:space="preserve"> NCBI_TaxID=9606;</v>
      </c>
      <c r="N395" t="str">
        <f t="shared" si="161"/>
        <v>Eukaryota</v>
      </c>
      <c r="O395" t="str">
        <f t="shared" si="162"/>
        <v xml:space="preserve"> Metazoa</v>
      </c>
      <c r="P395" t="str">
        <f t="shared" si="163"/>
        <v xml:space="preserve"> Chordata</v>
      </c>
      <c r="Q395" t="str">
        <f t="shared" si="164"/>
        <v xml:space="preserve"> Craniata</v>
      </c>
      <c r="R395" t="str">
        <f t="shared" si="165"/>
        <v xml:space="preserve"> Vertebrata</v>
      </c>
      <c r="S395" t="str">
        <f t="shared" si="166"/>
        <v xml:space="preserve"> Euteleostomi</v>
      </c>
      <c r="T395" t="str">
        <f t="shared" si="167"/>
        <v>Mammalia</v>
      </c>
      <c r="U395" t="str">
        <f t="shared" si="168"/>
        <v xml:space="preserve"> Eutheria</v>
      </c>
      <c r="V395" t="str">
        <f t="shared" si="169"/>
        <v xml:space="preserve"> Euarchontoglires</v>
      </c>
      <c r="W395" t="str">
        <f t="shared" si="170"/>
        <v xml:space="preserve"> Primates</v>
      </c>
      <c r="X395" t="str">
        <f t="shared" si="171"/>
        <v xml:space="preserve"> Haplorrhini</v>
      </c>
      <c r="Y395" t="str">
        <f t="shared" si="172"/>
        <v>Catarrhini</v>
      </c>
      <c r="Z395" t="str">
        <f t="shared" si="173"/>
        <v xml:space="preserve"> Hominidae</v>
      </c>
      <c r="AA395" t="str">
        <f t="shared" si="174"/>
        <v xml:space="preserve"> Homo.</v>
      </c>
      <c r="AB395">
        <f t="shared" si="175"/>
        <v>0</v>
      </c>
      <c r="AC395">
        <f t="shared" si="176"/>
        <v>0</v>
      </c>
      <c r="AD395">
        <f t="shared" si="177"/>
        <v>0</v>
      </c>
      <c r="AE395">
        <f t="shared" si="178"/>
        <v>0</v>
      </c>
      <c r="AF395">
        <f t="shared" si="179"/>
        <v>0</v>
      </c>
    </row>
    <row r="396" spans="1:32" x14ac:dyDescent="0.25">
      <c r="A396" t="s">
        <v>650</v>
      </c>
      <c r="B396" t="s">
        <v>651</v>
      </c>
      <c r="C396">
        <v>269</v>
      </c>
      <c r="D396" t="s">
        <v>26</v>
      </c>
      <c r="E396">
        <v>1</v>
      </c>
      <c r="F396">
        <v>103</v>
      </c>
      <c r="G396">
        <v>101</v>
      </c>
      <c r="H396" t="s">
        <v>27</v>
      </c>
      <c r="I396">
        <f t="shared" si="158"/>
        <v>1</v>
      </c>
      <c r="J396">
        <f t="shared" si="159"/>
        <v>1</v>
      </c>
      <c r="K396">
        <f t="shared" si="160"/>
        <v>118</v>
      </c>
      <c r="L396" t="str">
        <f t="shared" si="180"/>
        <v xml:space="preserve"> Homo sapiens (Human).</v>
      </c>
      <c r="M396" t="str">
        <f t="shared" si="181"/>
        <v xml:space="preserve"> NCBI_TaxID=9606;</v>
      </c>
      <c r="N396" t="str">
        <f t="shared" si="161"/>
        <v>Eukaryota</v>
      </c>
      <c r="O396" t="str">
        <f t="shared" si="162"/>
        <v xml:space="preserve"> Metazoa</v>
      </c>
      <c r="P396" t="str">
        <f t="shared" si="163"/>
        <v xml:space="preserve"> Chordata</v>
      </c>
      <c r="Q396" t="str">
        <f t="shared" si="164"/>
        <v xml:space="preserve"> Craniata</v>
      </c>
      <c r="R396" t="str">
        <f t="shared" si="165"/>
        <v xml:space="preserve"> Vertebrata</v>
      </c>
      <c r="S396" t="str">
        <f t="shared" si="166"/>
        <v xml:space="preserve"> Euteleostomi</v>
      </c>
      <c r="T396" t="str">
        <f t="shared" si="167"/>
        <v>Mammalia</v>
      </c>
      <c r="U396" t="str">
        <f t="shared" si="168"/>
        <v xml:space="preserve"> Eutheria</v>
      </c>
      <c r="V396" t="str">
        <f t="shared" si="169"/>
        <v xml:space="preserve"> Euarchontoglires</v>
      </c>
      <c r="W396" t="str">
        <f t="shared" si="170"/>
        <v xml:space="preserve"> Primates</v>
      </c>
      <c r="X396" t="str">
        <f t="shared" si="171"/>
        <v xml:space="preserve"> Haplorrhini</v>
      </c>
      <c r="Y396" t="str">
        <f t="shared" si="172"/>
        <v>Catarrhini</v>
      </c>
      <c r="Z396" t="str">
        <f t="shared" si="173"/>
        <v xml:space="preserve"> Hominidae</v>
      </c>
      <c r="AA396" t="str">
        <f t="shared" si="174"/>
        <v xml:space="preserve"> Homo.</v>
      </c>
      <c r="AB396">
        <f t="shared" si="175"/>
        <v>0</v>
      </c>
      <c r="AC396">
        <f t="shared" si="176"/>
        <v>0</v>
      </c>
      <c r="AD396">
        <f t="shared" si="177"/>
        <v>0</v>
      </c>
      <c r="AE396">
        <f t="shared" si="178"/>
        <v>0</v>
      </c>
      <c r="AF396">
        <f t="shared" si="179"/>
        <v>0</v>
      </c>
    </row>
    <row r="397" spans="1:32" x14ac:dyDescent="0.25">
      <c r="A397" t="s">
        <v>652</v>
      </c>
      <c r="B397" t="s">
        <v>653</v>
      </c>
      <c r="C397">
        <v>269</v>
      </c>
      <c r="D397" t="s">
        <v>12</v>
      </c>
      <c r="E397">
        <v>147</v>
      </c>
      <c r="F397">
        <v>264</v>
      </c>
      <c r="G397">
        <v>438</v>
      </c>
      <c r="H397" t="s">
        <v>13</v>
      </c>
      <c r="I397">
        <f t="shared" si="158"/>
        <v>1</v>
      </c>
      <c r="J397">
        <f t="shared" si="159"/>
        <v>1</v>
      </c>
      <c r="K397">
        <f t="shared" si="160"/>
        <v>118</v>
      </c>
      <c r="L397" t="str">
        <f t="shared" si="180"/>
        <v xml:space="preserve"> Macaca mulatta (Rhesus macaque).</v>
      </c>
      <c r="M397" t="str">
        <f t="shared" si="181"/>
        <v xml:space="preserve"> NCBI_TaxID=9544;</v>
      </c>
      <c r="N397" t="str">
        <f t="shared" si="161"/>
        <v>Eukaryota</v>
      </c>
      <c r="O397" t="str">
        <f t="shared" si="162"/>
        <v xml:space="preserve"> Metazoa</v>
      </c>
      <c r="P397" t="str">
        <f t="shared" si="163"/>
        <v xml:space="preserve"> Chordata</v>
      </c>
      <c r="Q397" t="str">
        <f t="shared" si="164"/>
        <v xml:space="preserve"> Craniata</v>
      </c>
      <c r="R397" t="str">
        <f t="shared" si="165"/>
        <v xml:space="preserve"> Vertebrata</v>
      </c>
      <c r="S397" t="str">
        <f t="shared" si="166"/>
        <v xml:space="preserve"> Euteleostomi</v>
      </c>
      <c r="T397" t="str">
        <f t="shared" si="167"/>
        <v>Mammalia</v>
      </c>
      <c r="U397" t="str">
        <f t="shared" si="168"/>
        <v xml:space="preserve"> Eutheria</v>
      </c>
      <c r="V397" t="str">
        <f t="shared" si="169"/>
        <v xml:space="preserve"> Euarchontoglires</v>
      </c>
      <c r="W397" t="str">
        <f t="shared" si="170"/>
        <v xml:space="preserve"> Primates</v>
      </c>
      <c r="X397" t="str">
        <f t="shared" si="171"/>
        <v xml:space="preserve"> Haplorrhini</v>
      </c>
      <c r="Y397" t="str">
        <f t="shared" si="172"/>
        <v>Catarrhini</v>
      </c>
      <c r="Z397" t="str">
        <f t="shared" si="173"/>
        <v xml:space="preserve"> Cercopithecidae</v>
      </c>
      <c r="AA397" t="str">
        <f t="shared" si="174"/>
        <v xml:space="preserve"> Cercopithecinae</v>
      </c>
      <c r="AB397" t="str">
        <f t="shared" si="175"/>
        <v xml:space="preserve"> Macaca.</v>
      </c>
      <c r="AC397">
        <f t="shared" si="176"/>
        <v>0</v>
      </c>
      <c r="AD397">
        <f t="shared" si="177"/>
        <v>0</v>
      </c>
      <c r="AE397">
        <f t="shared" si="178"/>
        <v>0</v>
      </c>
      <c r="AF397">
        <f t="shared" si="179"/>
        <v>0</v>
      </c>
    </row>
    <row r="398" spans="1:32" x14ac:dyDescent="0.25">
      <c r="A398" t="s">
        <v>652</v>
      </c>
      <c r="B398" t="s">
        <v>653</v>
      </c>
      <c r="C398">
        <v>269</v>
      </c>
      <c r="D398" t="s">
        <v>26</v>
      </c>
      <c r="E398">
        <v>1</v>
      </c>
      <c r="F398">
        <v>103</v>
      </c>
      <c r="G398">
        <v>101</v>
      </c>
      <c r="H398" t="s">
        <v>27</v>
      </c>
      <c r="I398">
        <f t="shared" si="158"/>
        <v>1</v>
      </c>
      <c r="J398">
        <f t="shared" si="159"/>
        <v>1</v>
      </c>
      <c r="K398">
        <f t="shared" si="160"/>
        <v>118</v>
      </c>
      <c r="L398" t="str">
        <f t="shared" si="180"/>
        <v xml:space="preserve"> Macaca mulatta (Rhesus macaque).</v>
      </c>
      <c r="M398" t="str">
        <f t="shared" si="181"/>
        <v xml:space="preserve"> NCBI_TaxID=9544;</v>
      </c>
      <c r="N398" t="str">
        <f t="shared" si="161"/>
        <v>Eukaryota</v>
      </c>
      <c r="O398" t="str">
        <f t="shared" si="162"/>
        <v xml:space="preserve"> Metazoa</v>
      </c>
      <c r="P398" t="str">
        <f t="shared" si="163"/>
        <v xml:space="preserve"> Chordata</v>
      </c>
      <c r="Q398" t="str">
        <f t="shared" si="164"/>
        <v xml:space="preserve"> Craniata</v>
      </c>
      <c r="R398" t="str">
        <f t="shared" si="165"/>
        <v xml:space="preserve"> Vertebrata</v>
      </c>
      <c r="S398" t="str">
        <f t="shared" si="166"/>
        <v xml:space="preserve"> Euteleostomi</v>
      </c>
      <c r="T398" t="str">
        <f t="shared" si="167"/>
        <v>Mammalia</v>
      </c>
      <c r="U398" t="str">
        <f t="shared" si="168"/>
        <v xml:space="preserve"> Eutheria</v>
      </c>
      <c r="V398" t="str">
        <f t="shared" si="169"/>
        <v xml:space="preserve"> Euarchontoglires</v>
      </c>
      <c r="W398" t="str">
        <f t="shared" si="170"/>
        <v xml:space="preserve"> Primates</v>
      </c>
      <c r="X398" t="str">
        <f t="shared" si="171"/>
        <v xml:space="preserve"> Haplorrhini</v>
      </c>
      <c r="Y398" t="str">
        <f t="shared" si="172"/>
        <v>Catarrhini</v>
      </c>
      <c r="Z398" t="str">
        <f t="shared" si="173"/>
        <v xml:space="preserve"> Cercopithecidae</v>
      </c>
      <c r="AA398" t="str">
        <f t="shared" si="174"/>
        <v xml:space="preserve"> Cercopithecinae</v>
      </c>
      <c r="AB398" t="str">
        <f t="shared" si="175"/>
        <v xml:space="preserve"> Macaca.</v>
      </c>
      <c r="AC398">
        <f t="shared" si="176"/>
        <v>0</v>
      </c>
      <c r="AD398">
        <f t="shared" si="177"/>
        <v>0</v>
      </c>
      <c r="AE398">
        <f t="shared" si="178"/>
        <v>0</v>
      </c>
      <c r="AF398">
        <f t="shared" si="179"/>
        <v>0</v>
      </c>
    </row>
    <row r="399" spans="1:32" x14ac:dyDescent="0.25">
      <c r="A399" t="s">
        <v>654</v>
      </c>
      <c r="B399" t="s">
        <v>655</v>
      </c>
      <c r="C399">
        <v>269</v>
      </c>
      <c r="D399" t="s">
        <v>12</v>
      </c>
      <c r="E399">
        <v>148</v>
      </c>
      <c r="F399">
        <v>264</v>
      </c>
      <c r="G399">
        <v>438</v>
      </c>
      <c r="H399" t="s">
        <v>13</v>
      </c>
      <c r="I399">
        <f t="shared" si="158"/>
        <v>1</v>
      </c>
      <c r="J399">
        <f t="shared" si="159"/>
        <v>1</v>
      </c>
      <c r="K399">
        <f t="shared" si="160"/>
        <v>117</v>
      </c>
      <c r="L399" t="str">
        <f t="shared" si="180"/>
        <v xml:space="preserve"> Mus musculus (Mouse).</v>
      </c>
      <c r="M399" t="str">
        <f t="shared" si="181"/>
        <v xml:space="preserve"> NCBI_TaxID=10090;</v>
      </c>
      <c r="N399" t="str">
        <f t="shared" si="161"/>
        <v>Eukaryota</v>
      </c>
      <c r="O399" t="str">
        <f t="shared" si="162"/>
        <v xml:space="preserve"> Metazoa</v>
      </c>
      <c r="P399" t="str">
        <f t="shared" si="163"/>
        <v xml:space="preserve"> Chordata</v>
      </c>
      <c r="Q399" t="str">
        <f t="shared" si="164"/>
        <v xml:space="preserve"> Craniata</v>
      </c>
      <c r="R399" t="str">
        <f t="shared" si="165"/>
        <v xml:space="preserve"> Vertebrata</v>
      </c>
      <c r="S399" t="str">
        <f t="shared" si="166"/>
        <v xml:space="preserve"> Euteleostomi</v>
      </c>
      <c r="T399" t="str">
        <f t="shared" si="167"/>
        <v>Mammalia</v>
      </c>
      <c r="U399" t="str">
        <f t="shared" si="168"/>
        <v xml:space="preserve"> Eutheria</v>
      </c>
      <c r="V399" t="str">
        <f t="shared" si="169"/>
        <v xml:space="preserve"> Euarchontoglires</v>
      </c>
      <c r="W399" t="str">
        <f t="shared" si="170"/>
        <v xml:space="preserve"> Glires</v>
      </c>
      <c r="X399" t="str">
        <f t="shared" si="171"/>
        <v xml:space="preserve"> Rodentia</v>
      </c>
      <c r="Y399" t="str">
        <f t="shared" si="172"/>
        <v xml:space="preserve"> Sciurognathi</v>
      </c>
      <c r="Z399" t="str">
        <f t="shared" si="173"/>
        <v>Muroidea</v>
      </c>
      <c r="AA399" t="str">
        <f t="shared" si="174"/>
        <v xml:space="preserve"> Muridae</v>
      </c>
      <c r="AB399" t="str">
        <f t="shared" si="175"/>
        <v xml:space="preserve"> Murinae</v>
      </c>
      <c r="AC399" t="str">
        <f t="shared" si="176"/>
        <v xml:space="preserve"> Mus</v>
      </c>
      <c r="AD399" t="str">
        <f t="shared" si="177"/>
        <v xml:space="preserve"> Mus.</v>
      </c>
      <c r="AE399">
        <f t="shared" si="178"/>
        <v>0</v>
      </c>
      <c r="AF399">
        <f t="shared" si="179"/>
        <v>0</v>
      </c>
    </row>
    <row r="400" spans="1:32" x14ac:dyDescent="0.25">
      <c r="A400" t="s">
        <v>654</v>
      </c>
      <c r="B400" t="s">
        <v>655</v>
      </c>
      <c r="C400">
        <v>269</v>
      </c>
      <c r="D400" t="s">
        <v>26</v>
      </c>
      <c r="E400">
        <v>1</v>
      </c>
      <c r="F400">
        <v>102</v>
      </c>
      <c r="G400">
        <v>101</v>
      </c>
      <c r="H400" t="s">
        <v>27</v>
      </c>
      <c r="I400">
        <f t="shared" si="158"/>
        <v>1</v>
      </c>
      <c r="J400">
        <f t="shared" si="159"/>
        <v>1</v>
      </c>
      <c r="K400">
        <f t="shared" si="160"/>
        <v>117</v>
      </c>
      <c r="L400" t="str">
        <f t="shared" si="180"/>
        <v xml:space="preserve"> Mus musculus (Mouse).</v>
      </c>
      <c r="M400" t="str">
        <f t="shared" si="181"/>
        <v xml:space="preserve"> NCBI_TaxID=10090;</v>
      </c>
      <c r="N400" t="str">
        <f t="shared" si="161"/>
        <v>Eukaryota</v>
      </c>
      <c r="O400" t="str">
        <f t="shared" si="162"/>
        <v xml:space="preserve"> Metazoa</v>
      </c>
      <c r="P400" t="str">
        <f t="shared" si="163"/>
        <v xml:space="preserve"> Chordata</v>
      </c>
      <c r="Q400" t="str">
        <f t="shared" si="164"/>
        <v xml:space="preserve"> Craniata</v>
      </c>
      <c r="R400" t="str">
        <f t="shared" si="165"/>
        <v xml:space="preserve"> Vertebrata</v>
      </c>
      <c r="S400" t="str">
        <f t="shared" si="166"/>
        <v xml:space="preserve"> Euteleostomi</v>
      </c>
      <c r="T400" t="str">
        <f t="shared" si="167"/>
        <v>Mammalia</v>
      </c>
      <c r="U400" t="str">
        <f t="shared" si="168"/>
        <v xml:space="preserve"> Eutheria</v>
      </c>
      <c r="V400" t="str">
        <f t="shared" si="169"/>
        <v xml:space="preserve"> Euarchontoglires</v>
      </c>
      <c r="W400" t="str">
        <f t="shared" si="170"/>
        <v xml:space="preserve"> Glires</v>
      </c>
      <c r="X400" t="str">
        <f t="shared" si="171"/>
        <v xml:space="preserve"> Rodentia</v>
      </c>
      <c r="Y400" t="str">
        <f t="shared" si="172"/>
        <v xml:space="preserve"> Sciurognathi</v>
      </c>
      <c r="Z400" t="str">
        <f t="shared" si="173"/>
        <v>Muroidea</v>
      </c>
      <c r="AA400" t="str">
        <f t="shared" si="174"/>
        <v xml:space="preserve"> Muridae</v>
      </c>
      <c r="AB400" t="str">
        <f t="shared" si="175"/>
        <v xml:space="preserve"> Murinae</v>
      </c>
      <c r="AC400" t="str">
        <f t="shared" si="176"/>
        <v xml:space="preserve"> Mus</v>
      </c>
      <c r="AD400" t="str">
        <f t="shared" si="177"/>
        <v xml:space="preserve"> Mus.</v>
      </c>
      <c r="AE400">
        <f t="shared" si="178"/>
        <v>0</v>
      </c>
      <c r="AF400">
        <f t="shared" si="179"/>
        <v>0</v>
      </c>
    </row>
    <row r="401" spans="1:32" x14ac:dyDescent="0.25">
      <c r="A401" t="s">
        <v>656</v>
      </c>
      <c r="B401" t="s">
        <v>657</v>
      </c>
      <c r="C401">
        <v>270</v>
      </c>
      <c r="D401" t="s">
        <v>12</v>
      </c>
      <c r="E401">
        <v>149</v>
      </c>
      <c r="F401">
        <v>266</v>
      </c>
      <c r="G401">
        <v>438</v>
      </c>
      <c r="H401" t="s">
        <v>13</v>
      </c>
      <c r="I401">
        <f t="shared" si="158"/>
        <v>1</v>
      </c>
      <c r="J401">
        <f t="shared" si="159"/>
        <v>1</v>
      </c>
      <c r="K401">
        <f t="shared" si="160"/>
        <v>118</v>
      </c>
      <c r="L401" t="str">
        <f t="shared" si="180"/>
        <v xml:space="preserve"> Mustela putorius furo (European domestic ferret) (Mustela furo).</v>
      </c>
      <c r="M401" t="str">
        <f t="shared" si="181"/>
        <v xml:space="preserve"> NCBI_TaxID=9669;</v>
      </c>
      <c r="N401" t="str">
        <f t="shared" si="161"/>
        <v>Eukaryota</v>
      </c>
      <c r="O401" t="str">
        <f t="shared" si="162"/>
        <v xml:space="preserve"> Metazoa</v>
      </c>
      <c r="P401" t="str">
        <f t="shared" si="163"/>
        <v xml:space="preserve"> Chordata</v>
      </c>
      <c r="Q401" t="str">
        <f t="shared" si="164"/>
        <v xml:space="preserve"> Craniata</v>
      </c>
      <c r="R401" t="str">
        <f t="shared" si="165"/>
        <v xml:space="preserve"> Vertebrata</v>
      </c>
      <c r="S401" t="str">
        <f t="shared" si="166"/>
        <v xml:space="preserve"> Euteleostomi</v>
      </c>
      <c r="T401" t="str">
        <f t="shared" si="167"/>
        <v>Mammalia</v>
      </c>
      <c r="U401" t="str">
        <f t="shared" si="168"/>
        <v xml:space="preserve"> Eutheria</v>
      </c>
      <c r="V401" t="str">
        <f t="shared" si="169"/>
        <v xml:space="preserve"> Laurasiatheria</v>
      </c>
      <c r="W401" t="str">
        <f t="shared" si="170"/>
        <v xml:space="preserve"> Carnivora</v>
      </c>
      <c r="X401" t="str">
        <f t="shared" si="171"/>
        <v xml:space="preserve"> Caniformia</v>
      </c>
      <c r="Y401" t="str">
        <f t="shared" si="172"/>
        <v xml:space="preserve"> Mustelidae</v>
      </c>
      <c r="Z401" t="str">
        <f t="shared" si="173"/>
        <v>Mustelinae</v>
      </c>
      <c r="AA401" t="str">
        <f t="shared" si="174"/>
        <v xml:space="preserve"> Mustela.</v>
      </c>
      <c r="AB401">
        <f t="shared" si="175"/>
        <v>0</v>
      </c>
      <c r="AC401">
        <f t="shared" si="176"/>
        <v>0</v>
      </c>
      <c r="AD401">
        <f t="shared" si="177"/>
        <v>0</v>
      </c>
      <c r="AE401">
        <f t="shared" si="178"/>
        <v>0</v>
      </c>
      <c r="AF401">
        <f t="shared" si="179"/>
        <v>0</v>
      </c>
    </row>
    <row r="402" spans="1:32" x14ac:dyDescent="0.25">
      <c r="A402" t="s">
        <v>656</v>
      </c>
      <c r="B402" t="s">
        <v>657</v>
      </c>
      <c r="C402">
        <v>270</v>
      </c>
      <c r="D402" t="s">
        <v>26</v>
      </c>
      <c r="E402">
        <v>1</v>
      </c>
      <c r="F402">
        <v>105</v>
      </c>
      <c r="G402">
        <v>101</v>
      </c>
      <c r="H402" t="s">
        <v>27</v>
      </c>
      <c r="I402">
        <f t="shared" si="158"/>
        <v>1</v>
      </c>
      <c r="J402">
        <f t="shared" si="159"/>
        <v>1</v>
      </c>
      <c r="K402">
        <f t="shared" si="160"/>
        <v>118</v>
      </c>
      <c r="L402" t="str">
        <f t="shared" si="180"/>
        <v xml:space="preserve"> Mustela putorius furo (European domestic ferret) (Mustela furo).</v>
      </c>
      <c r="M402" t="str">
        <f t="shared" si="181"/>
        <v xml:space="preserve"> NCBI_TaxID=9669;</v>
      </c>
      <c r="N402" t="str">
        <f t="shared" si="161"/>
        <v>Eukaryota</v>
      </c>
      <c r="O402" t="str">
        <f t="shared" si="162"/>
        <v xml:space="preserve"> Metazoa</v>
      </c>
      <c r="P402" t="str">
        <f t="shared" si="163"/>
        <v xml:space="preserve"> Chordata</v>
      </c>
      <c r="Q402" t="str">
        <f t="shared" si="164"/>
        <v xml:space="preserve"> Craniata</v>
      </c>
      <c r="R402" t="str">
        <f t="shared" si="165"/>
        <v xml:space="preserve"> Vertebrata</v>
      </c>
      <c r="S402" t="str">
        <f t="shared" si="166"/>
        <v xml:space="preserve"> Euteleostomi</v>
      </c>
      <c r="T402" t="str">
        <f t="shared" si="167"/>
        <v>Mammalia</v>
      </c>
      <c r="U402" t="str">
        <f t="shared" si="168"/>
        <v xml:space="preserve"> Eutheria</v>
      </c>
      <c r="V402" t="str">
        <f t="shared" si="169"/>
        <v xml:space="preserve"> Laurasiatheria</v>
      </c>
      <c r="W402" t="str">
        <f t="shared" si="170"/>
        <v xml:space="preserve"> Carnivora</v>
      </c>
      <c r="X402" t="str">
        <f t="shared" si="171"/>
        <v xml:space="preserve"> Caniformia</v>
      </c>
      <c r="Y402" t="str">
        <f t="shared" si="172"/>
        <v xml:space="preserve"> Mustelidae</v>
      </c>
      <c r="Z402" t="str">
        <f t="shared" si="173"/>
        <v>Mustelinae</v>
      </c>
      <c r="AA402" t="str">
        <f t="shared" si="174"/>
        <v xml:space="preserve"> Mustela.</v>
      </c>
      <c r="AB402">
        <f t="shared" si="175"/>
        <v>0</v>
      </c>
      <c r="AC402">
        <f t="shared" si="176"/>
        <v>0</v>
      </c>
      <c r="AD402">
        <f t="shared" si="177"/>
        <v>0</v>
      </c>
      <c r="AE402">
        <f t="shared" si="178"/>
        <v>0</v>
      </c>
      <c r="AF402">
        <f t="shared" si="179"/>
        <v>0</v>
      </c>
    </row>
    <row r="403" spans="1:32" x14ac:dyDescent="0.25">
      <c r="A403" t="s">
        <v>658</v>
      </c>
      <c r="B403" t="s">
        <v>659</v>
      </c>
      <c r="C403">
        <v>267</v>
      </c>
      <c r="D403" t="s">
        <v>12</v>
      </c>
      <c r="E403">
        <v>145</v>
      </c>
      <c r="F403">
        <v>262</v>
      </c>
      <c r="G403">
        <v>438</v>
      </c>
      <c r="H403" t="s">
        <v>13</v>
      </c>
      <c r="I403">
        <f t="shared" si="158"/>
        <v>1</v>
      </c>
      <c r="J403">
        <f t="shared" si="159"/>
        <v>1</v>
      </c>
      <c r="K403">
        <f t="shared" si="160"/>
        <v>118</v>
      </c>
      <c r="L403" t="str">
        <f t="shared" si="180"/>
        <v xml:space="preserve"> Sus scrofa (Pig).</v>
      </c>
      <c r="M403" t="str">
        <f t="shared" si="181"/>
        <v xml:space="preserve"> NCBI_TaxID=9823;</v>
      </c>
      <c r="N403" t="str">
        <f t="shared" si="161"/>
        <v>Eukaryota</v>
      </c>
      <c r="O403" t="str">
        <f t="shared" si="162"/>
        <v xml:space="preserve"> Metazoa</v>
      </c>
      <c r="P403" t="str">
        <f t="shared" si="163"/>
        <v xml:space="preserve"> Chordata</v>
      </c>
      <c r="Q403" t="str">
        <f t="shared" si="164"/>
        <v xml:space="preserve"> Craniata</v>
      </c>
      <c r="R403" t="str">
        <f t="shared" si="165"/>
        <v xml:space="preserve"> Vertebrata</v>
      </c>
      <c r="S403" t="str">
        <f t="shared" si="166"/>
        <v xml:space="preserve"> Euteleostomi</v>
      </c>
      <c r="T403" t="str">
        <f t="shared" si="167"/>
        <v>Mammalia</v>
      </c>
      <c r="U403" t="str">
        <f t="shared" si="168"/>
        <v xml:space="preserve"> Eutheria</v>
      </c>
      <c r="V403" t="str">
        <f t="shared" si="169"/>
        <v xml:space="preserve"> Laurasiatheria</v>
      </c>
      <c r="W403" t="str">
        <f t="shared" si="170"/>
        <v xml:space="preserve"> Cetartiodactyla</v>
      </c>
      <c r="X403" t="str">
        <f t="shared" si="171"/>
        <v xml:space="preserve"> Suina</v>
      </c>
      <c r="Y403" t="str">
        <f t="shared" si="172"/>
        <v xml:space="preserve"> Suidae</v>
      </c>
      <c r="Z403" t="str">
        <f t="shared" si="173"/>
        <v>Sus.</v>
      </c>
      <c r="AA403">
        <f t="shared" si="174"/>
        <v>0</v>
      </c>
      <c r="AB403">
        <f t="shared" si="175"/>
        <v>0</v>
      </c>
      <c r="AC403">
        <f t="shared" si="176"/>
        <v>0</v>
      </c>
      <c r="AD403">
        <f t="shared" si="177"/>
        <v>0</v>
      </c>
      <c r="AE403">
        <f t="shared" si="178"/>
        <v>0</v>
      </c>
      <c r="AF403">
        <f t="shared" si="179"/>
        <v>0</v>
      </c>
    </row>
    <row r="404" spans="1:32" x14ac:dyDescent="0.25">
      <c r="A404" t="s">
        <v>658</v>
      </c>
      <c r="B404" t="s">
        <v>659</v>
      </c>
      <c r="C404">
        <v>267</v>
      </c>
      <c r="D404" t="s">
        <v>26</v>
      </c>
      <c r="E404">
        <v>1</v>
      </c>
      <c r="F404">
        <v>102</v>
      </c>
      <c r="G404">
        <v>101</v>
      </c>
      <c r="H404" t="s">
        <v>27</v>
      </c>
      <c r="I404">
        <f t="shared" si="158"/>
        <v>1</v>
      </c>
      <c r="J404">
        <f t="shared" si="159"/>
        <v>1</v>
      </c>
      <c r="K404">
        <f t="shared" si="160"/>
        <v>118</v>
      </c>
      <c r="L404" t="str">
        <f t="shared" si="180"/>
        <v xml:space="preserve"> Sus scrofa (Pig).</v>
      </c>
      <c r="M404" t="str">
        <f t="shared" si="181"/>
        <v xml:space="preserve"> NCBI_TaxID=9823;</v>
      </c>
      <c r="N404" t="str">
        <f t="shared" si="161"/>
        <v>Eukaryota</v>
      </c>
      <c r="O404" t="str">
        <f t="shared" si="162"/>
        <v xml:space="preserve"> Metazoa</v>
      </c>
      <c r="P404" t="str">
        <f t="shared" si="163"/>
        <v xml:space="preserve"> Chordata</v>
      </c>
      <c r="Q404" t="str">
        <f t="shared" si="164"/>
        <v xml:space="preserve"> Craniata</v>
      </c>
      <c r="R404" t="str">
        <f t="shared" si="165"/>
        <v xml:space="preserve"> Vertebrata</v>
      </c>
      <c r="S404" t="str">
        <f t="shared" si="166"/>
        <v xml:space="preserve"> Euteleostomi</v>
      </c>
      <c r="T404" t="str">
        <f t="shared" si="167"/>
        <v>Mammalia</v>
      </c>
      <c r="U404" t="str">
        <f t="shared" si="168"/>
        <v xml:space="preserve"> Eutheria</v>
      </c>
      <c r="V404" t="str">
        <f t="shared" si="169"/>
        <v xml:space="preserve"> Laurasiatheria</v>
      </c>
      <c r="W404" t="str">
        <f t="shared" si="170"/>
        <v xml:space="preserve"> Cetartiodactyla</v>
      </c>
      <c r="X404" t="str">
        <f t="shared" si="171"/>
        <v xml:space="preserve"> Suina</v>
      </c>
      <c r="Y404" t="str">
        <f t="shared" si="172"/>
        <v xml:space="preserve"> Suidae</v>
      </c>
      <c r="Z404" t="str">
        <f t="shared" si="173"/>
        <v>Sus.</v>
      </c>
      <c r="AA404">
        <f t="shared" si="174"/>
        <v>0</v>
      </c>
      <c r="AB404">
        <f t="shared" si="175"/>
        <v>0</v>
      </c>
      <c r="AC404">
        <f t="shared" si="176"/>
        <v>0</v>
      </c>
      <c r="AD404">
        <f t="shared" si="177"/>
        <v>0</v>
      </c>
      <c r="AE404">
        <f t="shared" si="178"/>
        <v>0</v>
      </c>
      <c r="AF404">
        <f t="shared" si="179"/>
        <v>0</v>
      </c>
    </row>
    <row r="405" spans="1:32" x14ac:dyDescent="0.25">
      <c r="A405" t="s">
        <v>660</v>
      </c>
      <c r="B405" t="s">
        <v>661</v>
      </c>
      <c r="C405">
        <v>268</v>
      </c>
      <c r="D405" t="s">
        <v>12</v>
      </c>
      <c r="E405">
        <v>146</v>
      </c>
      <c r="F405">
        <v>263</v>
      </c>
      <c r="G405">
        <v>438</v>
      </c>
      <c r="H405" t="s">
        <v>13</v>
      </c>
      <c r="I405">
        <f t="shared" si="158"/>
        <v>1</v>
      </c>
      <c r="J405">
        <f t="shared" si="159"/>
        <v>1</v>
      </c>
      <c r="K405">
        <f t="shared" si="160"/>
        <v>118</v>
      </c>
      <c r="L405" t="str">
        <f t="shared" si="180"/>
        <v xml:space="preserve"> Oryctolagus cuniculus (Rabbit).</v>
      </c>
      <c r="M405" t="str">
        <f t="shared" si="181"/>
        <v xml:space="preserve"> NCBI_TaxID=9986;</v>
      </c>
      <c r="N405" t="str">
        <f t="shared" si="161"/>
        <v>Eukaryota</v>
      </c>
      <c r="O405" t="str">
        <f t="shared" si="162"/>
        <v xml:space="preserve"> Metazoa</v>
      </c>
      <c r="P405" t="str">
        <f t="shared" si="163"/>
        <v xml:space="preserve"> Chordata</v>
      </c>
      <c r="Q405" t="str">
        <f t="shared" si="164"/>
        <v xml:space="preserve"> Craniata</v>
      </c>
      <c r="R405" t="str">
        <f t="shared" si="165"/>
        <v xml:space="preserve"> Vertebrata</v>
      </c>
      <c r="S405" t="str">
        <f t="shared" si="166"/>
        <v xml:space="preserve"> Euteleostomi</v>
      </c>
      <c r="T405" t="str">
        <f t="shared" si="167"/>
        <v>Mammalia</v>
      </c>
      <c r="U405" t="str">
        <f t="shared" si="168"/>
        <v xml:space="preserve"> Eutheria</v>
      </c>
      <c r="V405" t="str">
        <f t="shared" si="169"/>
        <v xml:space="preserve"> Euarchontoglires</v>
      </c>
      <c r="W405" t="str">
        <f t="shared" si="170"/>
        <v xml:space="preserve"> Glires</v>
      </c>
      <c r="X405" t="str">
        <f t="shared" si="171"/>
        <v xml:space="preserve"> Lagomorpha</v>
      </c>
      <c r="Y405" t="str">
        <f t="shared" si="172"/>
        <v xml:space="preserve"> Leporidae</v>
      </c>
      <c r="Z405" t="str">
        <f t="shared" si="173"/>
        <v>Oryctolagus.</v>
      </c>
      <c r="AA405">
        <f t="shared" si="174"/>
        <v>0</v>
      </c>
      <c r="AB405">
        <f t="shared" si="175"/>
        <v>0</v>
      </c>
      <c r="AC405">
        <f t="shared" si="176"/>
        <v>0</v>
      </c>
      <c r="AD405">
        <f t="shared" si="177"/>
        <v>0</v>
      </c>
      <c r="AE405">
        <f t="shared" si="178"/>
        <v>0</v>
      </c>
      <c r="AF405">
        <f t="shared" si="179"/>
        <v>0</v>
      </c>
    </row>
    <row r="406" spans="1:32" x14ac:dyDescent="0.25">
      <c r="A406" t="s">
        <v>660</v>
      </c>
      <c r="B406" t="s">
        <v>661</v>
      </c>
      <c r="C406">
        <v>268</v>
      </c>
      <c r="D406" t="s">
        <v>26</v>
      </c>
      <c r="E406">
        <v>1</v>
      </c>
      <c r="F406">
        <v>103</v>
      </c>
      <c r="G406">
        <v>101</v>
      </c>
      <c r="H406" t="s">
        <v>27</v>
      </c>
      <c r="I406">
        <f t="shared" si="158"/>
        <v>1</v>
      </c>
      <c r="J406">
        <f t="shared" si="159"/>
        <v>1</v>
      </c>
      <c r="K406">
        <f t="shared" si="160"/>
        <v>118</v>
      </c>
      <c r="L406" t="str">
        <f t="shared" si="180"/>
        <v xml:space="preserve"> Oryctolagus cuniculus (Rabbit).</v>
      </c>
      <c r="M406" t="str">
        <f t="shared" si="181"/>
        <v xml:space="preserve"> NCBI_TaxID=9986;</v>
      </c>
      <c r="N406" t="str">
        <f t="shared" si="161"/>
        <v>Eukaryota</v>
      </c>
      <c r="O406" t="str">
        <f t="shared" si="162"/>
        <v xml:space="preserve"> Metazoa</v>
      </c>
      <c r="P406" t="str">
        <f t="shared" si="163"/>
        <v xml:space="preserve"> Chordata</v>
      </c>
      <c r="Q406" t="str">
        <f t="shared" si="164"/>
        <v xml:space="preserve"> Craniata</v>
      </c>
      <c r="R406" t="str">
        <f t="shared" si="165"/>
        <v xml:space="preserve"> Vertebrata</v>
      </c>
      <c r="S406" t="str">
        <f t="shared" si="166"/>
        <v xml:space="preserve"> Euteleostomi</v>
      </c>
      <c r="T406" t="str">
        <f t="shared" si="167"/>
        <v>Mammalia</v>
      </c>
      <c r="U406" t="str">
        <f t="shared" si="168"/>
        <v xml:space="preserve"> Eutheria</v>
      </c>
      <c r="V406" t="str">
        <f t="shared" si="169"/>
        <v xml:space="preserve"> Euarchontoglires</v>
      </c>
      <c r="W406" t="str">
        <f t="shared" si="170"/>
        <v xml:space="preserve"> Glires</v>
      </c>
      <c r="X406" t="str">
        <f t="shared" si="171"/>
        <v xml:space="preserve"> Lagomorpha</v>
      </c>
      <c r="Y406" t="str">
        <f t="shared" si="172"/>
        <v xml:space="preserve"> Leporidae</v>
      </c>
      <c r="Z406" t="str">
        <f t="shared" si="173"/>
        <v>Oryctolagus.</v>
      </c>
      <c r="AA406">
        <f t="shared" si="174"/>
        <v>0</v>
      </c>
      <c r="AB406">
        <f t="shared" si="175"/>
        <v>0</v>
      </c>
      <c r="AC406">
        <f t="shared" si="176"/>
        <v>0</v>
      </c>
      <c r="AD406">
        <f t="shared" si="177"/>
        <v>0</v>
      </c>
      <c r="AE406">
        <f t="shared" si="178"/>
        <v>0</v>
      </c>
      <c r="AF406">
        <f t="shared" si="179"/>
        <v>0</v>
      </c>
    </row>
    <row r="407" spans="1:32" x14ac:dyDescent="0.25">
      <c r="A407" t="s">
        <v>662</v>
      </c>
      <c r="B407" t="s">
        <v>663</v>
      </c>
      <c r="C407">
        <v>268</v>
      </c>
      <c r="D407" t="s">
        <v>12</v>
      </c>
      <c r="E407">
        <v>147</v>
      </c>
      <c r="F407">
        <v>263</v>
      </c>
      <c r="G407">
        <v>438</v>
      </c>
      <c r="H407" t="s">
        <v>13</v>
      </c>
      <c r="I407">
        <f t="shared" si="158"/>
        <v>1</v>
      </c>
      <c r="J407">
        <f t="shared" si="159"/>
        <v>1</v>
      </c>
      <c r="K407">
        <f t="shared" si="160"/>
        <v>117</v>
      </c>
      <c r="L407" t="str">
        <f t="shared" si="180"/>
        <v xml:space="preserve"> Rattus norvegicus (Rat).</v>
      </c>
      <c r="M407" t="str">
        <f t="shared" si="181"/>
        <v xml:space="preserve"> NCBI_TaxID=10116;</v>
      </c>
      <c r="N407" t="str">
        <f t="shared" si="161"/>
        <v>Eukaryota</v>
      </c>
      <c r="O407" t="str">
        <f t="shared" si="162"/>
        <v xml:space="preserve"> Metazoa</v>
      </c>
      <c r="P407" t="str">
        <f t="shared" si="163"/>
        <v xml:space="preserve"> Chordata</v>
      </c>
      <c r="Q407" t="str">
        <f t="shared" si="164"/>
        <v xml:space="preserve"> Craniata</v>
      </c>
      <c r="R407" t="str">
        <f t="shared" si="165"/>
        <v xml:space="preserve"> Vertebrata</v>
      </c>
      <c r="S407" t="str">
        <f t="shared" si="166"/>
        <v xml:space="preserve"> Euteleostomi</v>
      </c>
      <c r="T407" t="str">
        <f t="shared" si="167"/>
        <v>Mammalia</v>
      </c>
      <c r="U407" t="str">
        <f t="shared" si="168"/>
        <v xml:space="preserve"> Eutheria</v>
      </c>
      <c r="V407" t="str">
        <f t="shared" si="169"/>
        <v xml:space="preserve"> Euarchontoglires</v>
      </c>
      <c r="W407" t="str">
        <f t="shared" si="170"/>
        <v xml:space="preserve"> Glires</v>
      </c>
      <c r="X407" t="str">
        <f t="shared" si="171"/>
        <v xml:space="preserve"> Rodentia</v>
      </c>
      <c r="Y407" t="str">
        <f t="shared" si="172"/>
        <v xml:space="preserve"> Sciurognathi</v>
      </c>
      <c r="Z407" t="str">
        <f t="shared" si="173"/>
        <v>Muroidea</v>
      </c>
      <c r="AA407" t="str">
        <f t="shared" si="174"/>
        <v xml:space="preserve"> Muridae</v>
      </c>
      <c r="AB407" t="str">
        <f t="shared" si="175"/>
        <v xml:space="preserve"> Murinae</v>
      </c>
      <c r="AC407" t="str">
        <f t="shared" si="176"/>
        <v xml:space="preserve"> Rattus.</v>
      </c>
      <c r="AD407">
        <f t="shared" si="177"/>
        <v>0</v>
      </c>
      <c r="AE407">
        <f t="shared" si="178"/>
        <v>0</v>
      </c>
      <c r="AF407">
        <f t="shared" si="179"/>
        <v>0</v>
      </c>
    </row>
    <row r="408" spans="1:32" x14ac:dyDescent="0.25">
      <c r="A408" t="s">
        <v>662</v>
      </c>
      <c r="B408" t="s">
        <v>663</v>
      </c>
      <c r="C408">
        <v>268</v>
      </c>
      <c r="D408" t="s">
        <v>26</v>
      </c>
      <c r="E408">
        <v>1</v>
      </c>
      <c r="F408">
        <v>102</v>
      </c>
      <c r="G408">
        <v>101</v>
      </c>
      <c r="H408" t="s">
        <v>27</v>
      </c>
      <c r="I408">
        <f t="shared" si="158"/>
        <v>1</v>
      </c>
      <c r="J408">
        <f t="shared" si="159"/>
        <v>1</v>
      </c>
      <c r="K408">
        <f t="shared" si="160"/>
        <v>117</v>
      </c>
      <c r="L408" t="str">
        <f t="shared" si="180"/>
        <v xml:space="preserve"> Rattus norvegicus (Rat).</v>
      </c>
      <c r="M408" t="str">
        <f t="shared" si="181"/>
        <v xml:space="preserve"> NCBI_TaxID=10116;</v>
      </c>
      <c r="N408" t="str">
        <f t="shared" si="161"/>
        <v>Eukaryota</v>
      </c>
      <c r="O408" t="str">
        <f t="shared" si="162"/>
        <v xml:space="preserve"> Metazoa</v>
      </c>
      <c r="P408" t="str">
        <f t="shared" si="163"/>
        <v xml:space="preserve"> Chordata</v>
      </c>
      <c r="Q408" t="str">
        <f t="shared" si="164"/>
        <v xml:space="preserve"> Craniata</v>
      </c>
      <c r="R408" t="str">
        <f t="shared" si="165"/>
        <v xml:space="preserve"> Vertebrata</v>
      </c>
      <c r="S408" t="str">
        <f t="shared" si="166"/>
        <v xml:space="preserve"> Euteleostomi</v>
      </c>
      <c r="T408" t="str">
        <f t="shared" si="167"/>
        <v>Mammalia</v>
      </c>
      <c r="U408" t="str">
        <f t="shared" si="168"/>
        <v xml:space="preserve"> Eutheria</v>
      </c>
      <c r="V408" t="str">
        <f t="shared" si="169"/>
        <v xml:space="preserve"> Euarchontoglires</v>
      </c>
      <c r="W408" t="str">
        <f t="shared" si="170"/>
        <v xml:space="preserve"> Glires</v>
      </c>
      <c r="X408" t="str">
        <f t="shared" si="171"/>
        <v xml:space="preserve"> Rodentia</v>
      </c>
      <c r="Y408" t="str">
        <f t="shared" si="172"/>
        <v xml:space="preserve"> Sciurognathi</v>
      </c>
      <c r="Z408" t="str">
        <f t="shared" si="173"/>
        <v>Muroidea</v>
      </c>
      <c r="AA408" t="str">
        <f t="shared" si="174"/>
        <v xml:space="preserve"> Muridae</v>
      </c>
      <c r="AB408" t="str">
        <f t="shared" si="175"/>
        <v xml:space="preserve"> Murinae</v>
      </c>
      <c r="AC408" t="str">
        <f t="shared" si="176"/>
        <v xml:space="preserve"> Rattus.</v>
      </c>
      <c r="AD408">
        <f t="shared" si="177"/>
        <v>0</v>
      </c>
      <c r="AE408">
        <f t="shared" si="178"/>
        <v>0</v>
      </c>
      <c r="AF408">
        <f t="shared" si="179"/>
        <v>0</v>
      </c>
    </row>
    <row r="409" spans="1:32" x14ac:dyDescent="0.25">
      <c r="A409" t="s">
        <v>664</v>
      </c>
      <c r="B409" t="s">
        <v>665</v>
      </c>
      <c r="C409">
        <v>266</v>
      </c>
      <c r="D409" t="s">
        <v>12</v>
      </c>
      <c r="E409">
        <v>144</v>
      </c>
      <c r="F409">
        <v>261</v>
      </c>
      <c r="G409">
        <v>438</v>
      </c>
      <c r="H409" t="s">
        <v>13</v>
      </c>
      <c r="I409">
        <f t="shared" si="158"/>
        <v>1</v>
      </c>
      <c r="J409">
        <f t="shared" si="159"/>
        <v>1</v>
      </c>
      <c r="K409">
        <f t="shared" si="160"/>
        <v>118</v>
      </c>
      <c r="L409" t="str">
        <f t="shared" si="180"/>
        <v xml:space="preserve"> Ovis aries (Sheep).</v>
      </c>
      <c r="M409" t="str">
        <f t="shared" si="181"/>
        <v xml:space="preserve"> NCBI_TaxID=9940;</v>
      </c>
      <c r="N409" t="str">
        <f t="shared" si="161"/>
        <v>Eukaryota</v>
      </c>
      <c r="O409" t="str">
        <f t="shared" si="162"/>
        <v xml:space="preserve"> Metazoa</v>
      </c>
      <c r="P409" t="str">
        <f t="shared" si="163"/>
        <v xml:space="preserve"> Chordata</v>
      </c>
      <c r="Q409" t="str">
        <f t="shared" si="164"/>
        <v xml:space="preserve"> Craniata</v>
      </c>
      <c r="R409" t="str">
        <f t="shared" si="165"/>
        <v xml:space="preserve"> Vertebrata</v>
      </c>
      <c r="S409" t="str">
        <f t="shared" si="166"/>
        <v xml:space="preserve"> Euteleostomi</v>
      </c>
      <c r="T409" t="str">
        <f t="shared" si="167"/>
        <v>Mammalia</v>
      </c>
      <c r="U409" t="str">
        <f t="shared" si="168"/>
        <v xml:space="preserve"> Eutheria</v>
      </c>
      <c r="V409" t="str">
        <f t="shared" si="169"/>
        <v xml:space="preserve"> Laurasiatheria</v>
      </c>
      <c r="W409" t="str">
        <f t="shared" si="170"/>
        <v xml:space="preserve"> Cetartiodactyla</v>
      </c>
      <c r="X409" t="str">
        <f t="shared" si="171"/>
        <v xml:space="preserve"> Ruminantia</v>
      </c>
      <c r="Y409" t="str">
        <f t="shared" si="172"/>
        <v>Pecora</v>
      </c>
      <c r="Z409" t="str">
        <f t="shared" si="173"/>
        <v xml:space="preserve"> Bovidae</v>
      </c>
      <c r="AA409" t="str">
        <f t="shared" si="174"/>
        <v xml:space="preserve"> Caprinae</v>
      </c>
      <c r="AB409" t="str">
        <f t="shared" si="175"/>
        <v xml:space="preserve"> Ovis.</v>
      </c>
      <c r="AC409">
        <f t="shared" si="176"/>
        <v>0</v>
      </c>
      <c r="AD409">
        <f t="shared" si="177"/>
        <v>0</v>
      </c>
      <c r="AE409">
        <f t="shared" si="178"/>
        <v>0</v>
      </c>
      <c r="AF409">
        <f t="shared" si="179"/>
        <v>0</v>
      </c>
    </row>
    <row r="410" spans="1:32" x14ac:dyDescent="0.25">
      <c r="A410" t="s">
        <v>664</v>
      </c>
      <c r="B410" t="s">
        <v>665</v>
      </c>
      <c r="C410">
        <v>266</v>
      </c>
      <c r="D410" t="s">
        <v>26</v>
      </c>
      <c r="E410">
        <v>1</v>
      </c>
      <c r="F410">
        <v>101</v>
      </c>
      <c r="G410">
        <v>101</v>
      </c>
      <c r="H410" t="s">
        <v>27</v>
      </c>
      <c r="I410">
        <f t="shared" si="158"/>
        <v>1</v>
      </c>
      <c r="J410">
        <f t="shared" si="159"/>
        <v>1</v>
      </c>
      <c r="K410">
        <f t="shared" si="160"/>
        <v>118</v>
      </c>
      <c r="L410" t="str">
        <f t="shared" si="180"/>
        <v xml:space="preserve"> Ovis aries (Sheep).</v>
      </c>
      <c r="M410" t="str">
        <f t="shared" si="181"/>
        <v xml:space="preserve"> NCBI_TaxID=9940;</v>
      </c>
      <c r="N410" t="str">
        <f t="shared" si="161"/>
        <v>Eukaryota</v>
      </c>
      <c r="O410" t="str">
        <f t="shared" si="162"/>
        <v xml:space="preserve"> Metazoa</v>
      </c>
      <c r="P410" t="str">
        <f t="shared" si="163"/>
        <v xml:space="preserve"> Chordata</v>
      </c>
      <c r="Q410" t="str">
        <f t="shared" si="164"/>
        <v xml:space="preserve"> Craniata</v>
      </c>
      <c r="R410" t="str">
        <f t="shared" si="165"/>
        <v xml:space="preserve"> Vertebrata</v>
      </c>
      <c r="S410" t="str">
        <f t="shared" si="166"/>
        <v xml:space="preserve"> Euteleostomi</v>
      </c>
      <c r="T410" t="str">
        <f t="shared" si="167"/>
        <v>Mammalia</v>
      </c>
      <c r="U410" t="str">
        <f t="shared" si="168"/>
        <v xml:space="preserve"> Eutheria</v>
      </c>
      <c r="V410" t="str">
        <f t="shared" si="169"/>
        <v xml:space="preserve"> Laurasiatheria</v>
      </c>
      <c r="W410" t="str">
        <f t="shared" si="170"/>
        <v xml:space="preserve"> Cetartiodactyla</v>
      </c>
      <c r="X410" t="str">
        <f t="shared" si="171"/>
        <v xml:space="preserve"> Ruminantia</v>
      </c>
      <c r="Y410" t="str">
        <f t="shared" si="172"/>
        <v>Pecora</v>
      </c>
      <c r="Z410" t="str">
        <f t="shared" si="173"/>
        <v xml:space="preserve"> Bovidae</v>
      </c>
      <c r="AA410" t="str">
        <f t="shared" si="174"/>
        <v xml:space="preserve"> Caprinae</v>
      </c>
      <c r="AB410" t="str">
        <f t="shared" si="175"/>
        <v xml:space="preserve"> Ovis.</v>
      </c>
      <c r="AC410">
        <f t="shared" si="176"/>
        <v>0</v>
      </c>
      <c r="AD410">
        <f t="shared" si="177"/>
        <v>0</v>
      </c>
      <c r="AE410">
        <f t="shared" si="178"/>
        <v>0</v>
      </c>
      <c r="AF410">
        <f t="shared" si="179"/>
        <v>0</v>
      </c>
    </row>
    <row r="411" spans="1:32" x14ac:dyDescent="0.25">
      <c r="A411" t="s">
        <v>666</v>
      </c>
      <c r="B411" t="s">
        <v>667</v>
      </c>
      <c r="C411">
        <v>152</v>
      </c>
      <c r="D411" t="s">
        <v>12</v>
      </c>
      <c r="E411">
        <v>32</v>
      </c>
      <c r="F411">
        <v>148</v>
      </c>
      <c r="G411">
        <v>438</v>
      </c>
      <c r="H411" t="s">
        <v>13</v>
      </c>
      <c r="I411">
        <f t="shared" si="158"/>
        <v>1</v>
      </c>
      <c r="J411">
        <f t="shared" si="159"/>
        <v>0</v>
      </c>
      <c r="K411">
        <f t="shared" si="160"/>
        <v>117</v>
      </c>
      <c r="L411" t="str">
        <f t="shared" si="180"/>
        <v xml:space="preserve"> Homo sapiens (Human).</v>
      </c>
      <c r="M411" t="str">
        <f t="shared" si="181"/>
        <v xml:space="preserve"> NCBI_TaxID=9606;</v>
      </c>
      <c r="N411" t="str">
        <f t="shared" si="161"/>
        <v>Eukaryota</v>
      </c>
      <c r="O411" t="str">
        <f t="shared" si="162"/>
        <v xml:space="preserve"> Metazoa</v>
      </c>
      <c r="P411" t="str">
        <f t="shared" si="163"/>
        <v xml:space="preserve"> Chordata</v>
      </c>
      <c r="Q411" t="str">
        <f t="shared" si="164"/>
        <v xml:space="preserve"> Craniata</v>
      </c>
      <c r="R411" t="str">
        <f t="shared" si="165"/>
        <v xml:space="preserve"> Vertebrata</v>
      </c>
      <c r="S411" t="str">
        <f t="shared" si="166"/>
        <v xml:space="preserve"> Euteleostomi</v>
      </c>
      <c r="T411" t="str">
        <f t="shared" si="167"/>
        <v>Mammalia</v>
      </c>
      <c r="U411" t="str">
        <f t="shared" si="168"/>
        <v xml:space="preserve"> Eutheria</v>
      </c>
      <c r="V411" t="str">
        <f t="shared" si="169"/>
        <v xml:space="preserve"> Euarchontoglires</v>
      </c>
      <c r="W411" t="str">
        <f t="shared" si="170"/>
        <v xml:space="preserve"> Primates</v>
      </c>
      <c r="X411" t="str">
        <f t="shared" si="171"/>
        <v xml:space="preserve"> Haplorrhini</v>
      </c>
      <c r="Y411" t="str">
        <f t="shared" si="172"/>
        <v>Catarrhini</v>
      </c>
      <c r="Z411" t="str">
        <f t="shared" si="173"/>
        <v xml:space="preserve"> Hominidae</v>
      </c>
      <c r="AA411" t="str">
        <f t="shared" si="174"/>
        <v xml:space="preserve"> Homo.</v>
      </c>
      <c r="AB411">
        <f t="shared" si="175"/>
        <v>0</v>
      </c>
      <c r="AC411">
        <f t="shared" si="176"/>
        <v>0</v>
      </c>
      <c r="AD411">
        <f t="shared" si="177"/>
        <v>0</v>
      </c>
      <c r="AE411">
        <f t="shared" si="178"/>
        <v>0</v>
      </c>
      <c r="AF411">
        <f t="shared" si="179"/>
        <v>0</v>
      </c>
    </row>
    <row r="412" spans="1:32" x14ac:dyDescent="0.25">
      <c r="A412" t="s">
        <v>668</v>
      </c>
      <c r="B412" t="s">
        <v>669</v>
      </c>
      <c r="C412">
        <v>152</v>
      </c>
      <c r="D412" t="s">
        <v>12</v>
      </c>
      <c r="E412">
        <v>33</v>
      </c>
      <c r="F412">
        <v>148</v>
      </c>
      <c r="G412">
        <v>438</v>
      </c>
      <c r="H412" t="s">
        <v>13</v>
      </c>
      <c r="I412">
        <f t="shared" si="158"/>
        <v>1</v>
      </c>
      <c r="J412">
        <f t="shared" si="159"/>
        <v>0</v>
      </c>
      <c r="K412">
        <f t="shared" si="160"/>
        <v>116</v>
      </c>
      <c r="L412" t="str">
        <f t="shared" si="180"/>
        <v xml:space="preserve"> Mus musculus (Mouse).</v>
      </c>
      <c r="M412" t="str">
        <f t="shared" si="181"/>
        <v xml:space="preserve"> NCBI_TaxID=10090;</v>
      </c>
      <c r="N412" t="str">
        <f t="shared" si="161"/>
        <v>Eukaryota</v>
      </c>
      <c r="O412" t="str">
        <f t="shared" si="162"/>
        <v xml:space="preserve"> Metazoa</v>
      </c>
      <c r="P412" t="str">
        <f t="shared" si="163"/>
        <v xml:space="preserve"> Chordata</v>
      </c>
      <c r="Q412" t="str">
        <f t="shared" si="164"/>
        <v xml:space="preserve"> Craniata</v>
      </c>
      <c r="R412" t="str">
        <f t="shared" si="165"/>
        <v xml:space="preserve"> Vertebrata</v>
      </c>
      <c r="S412" t="str">
        <f t="shared" si="166"/>
        <v xml:space="preserve"> Euteleostomi</v>
      </c>
      <c r="T412" t="str">
        <f t="shared" si="167"/>
        <v>Mammalia</v>
      </c>
      <c r="U412" t="str">
        <f t="shared" si="168"/>
        <v xml:space="preserve"> Eutheria</v>
      </c>
      <c r="V412" t="str">
        <f t="shared" si="169"/>
        <v xml:space="preserve"> Euarchontoglires</v>
      </c>
      <c r="W412" t="str">
        <f t="shared" si="170"/>
        <v xml:space="preserve"> Glires</v>
      </c>
      <c r="X412" t="str">
        <f t="shared" si="171"/>
        <v xml:space="preserve"> Rodentia</v>
      </c>
      <c r="Y412" t="str">
        <f t="shared" si="172"/>
        <v xml:space="preserve"> Sciurognathi</v>
      </c>
      <c r="Z412" t="str">
        <f t="shared" si="173"/>
        <v>Muroidea</v>
      </c>
      <c r="AA412" t="str">
        <f t="shared" si="174"/>
        <v xml:space="preserve"> Muridae</v>
      </c>
      <c r="AB412" t="str">
        <f t="shared" si="175"/>
        <v xml:space="preserve"> Murinae</v>
      </c>
      <c r="AC412" t="str">
        <f t="shared" si="176"/>
        <v xml:space="preserve"> Mus</v>
      </c>
      <c r="AD412" t="str">
        <f t="shared" si="177"/>
        <v xml:space="preserve"> Mus.</v>
      </c>
      <c r="AE412">
        <f t="shared" si="178"/>
        <v>0</v>
      </c>
      <c r="AF412">
        <f t="shared" si="179"/>
        <v>0</v>
      </c>
    </row>
    <row r="413" spans="1:32" x14ac:dyDescent="0.25">
      <c r="A413" t="s">
        <v>670</v>
      </c>
      <c r="B413" t="s">
        <v>671</v>
      </c>
      <c r="C413">
        <v>174</v>
      </c>
      <c r="D413" t="s">
        <v>12</v>
      </c>
      <c r="E413">
        <v>58</v>
      </c>
      <c r="F413">
        <v>171</v>
      </c>
      <c r="G413">
        <v>438</v>
      </c>
      <c r="H413" t="s">
        <v>13</v>
      </c>
      <c r="I413">
        <f t="shared" si="158"/>
        <v>1</v>
      </c>
      <c r="J413">
        <f t="shared" si="159"/>
        <v>0</v>
      </c>
      <c r="K413">
        <f t="shared" si="160"/>
        <v>114</v>
      </c>
      <c r="L413" t="str">
        <f t="shared" si="180"/>
        <v xml:space="preserve"> Bos taurus (Bovine).</v>
      </c>
      <c r="M413" t="str">
        <f t="shared" si="181"/>
        <v xml:space="preserve"> NCBI_TaxID=9913;</v>
      </c>
      <c r="N413" t="str">
        <f t="shared" si="161"/>
        <v>Eukaryota</v>
      </c>
      <c r="O413" t="str">
        <f t="shared" si="162"/>
        <v xml:space="preserve"> Metazoa</v>
      </c>
      <c r="P413" t="str">
        <f t="shared" si="163"/>
        <v xml:space="preserve"> Chordata</v>
      </c>
      <c r="Q413" t="str">
        <f t="shared" si="164"/>
        <v xml:space="preserve"> Craniata</v>
      </c>
      <c r="R413" t="str">
        <f t="shared" si="165"/>
        <v xml:space="preserve"> Vertebrata</v>
      </c>
      <c r="S413" t="str">
        <f t="shared" si="166"/>
        <v xml:space="preserve"> Euteleostomi</v>
      </c>
      <c r="T413" t="str">
        <f t="shared" si="167"/>
        <v>Mammalia</v>
      </c>
      <c r="U413" t="str">
        <f t="shared" si="168"/>
        <v xml:space="preserve"> Eutheria</v>
      </c>
      <c r="V413" t="str">
        <f t="shared" si="169"/>
        <v xml:space="preserve"> Laurasiatheria</v>
      </c>
      <c r="W413" t="str">
        <f t="shared" si="170"/>
        <v xml:space="preserve"> Cetartiodactyla</v>
      </c>
      <c r="X413" t="str">
        <f t="shared" si="171"/>
        <v xml:space="preserve"> Ruminantia</v>
      </c>
      <c r="Y413" t="str">
        <f t="shared" si="172"/>
        <v>Pecora</v>
      </c>
      <c r="Z413" t="str">
        <f t="shared" si="173"/>
        <v xml:space="preserve"> Bovidae</v>
      </c>
      <c r="AA413" t="str">
        <f t="shared" si="174"/>
        <v xml:space="preserve"> Bovinae</v>
      </c>
      <c r="AB413" t="str">
        <f t="shared" si="175"/>
        <v xml:space="preserve"> Bos.</v>
      </c>
      <c r="AC413">
        <f t="shared" si="176"/>
        <v>0</v>
      </c>
      <c r="AD413">
        <f t="shared" si="177"/>
        <v>0</v>
      </c>
      <c r="AE413">
        <f t="shared" si="178"/>
        <v>0</v>
      </c>
      <c r="AF413">
        <f t="shared" si="179"/>
        <v>0</v>
      </c>
    </row>
    <row r="414" spans="1:32" x14ac:dyDescent="0.25">
      <c r="A414" t="s">
        <v>672</v>
      </c>
      <c r="B414" t="s">
        <v>673</v>
      </c>
      <c r="C414">
        <v>176</v>
      </c>
      <c r="D414" t="s">
        <v>12</v>
      </c>
      <c r="E414">
        <v>60</v>
      </c>
      <c r="F414">
        <v>173</v>
      </c>
      <c r="G414">
        <v>438</v>
      </c>
      <c r="H414" t="s">
        <v>13</v>
      </c>
      <c r="I414">
        <f t="shared" si="158"/>
        <v>1</v>
      </c>
      <c r="J414">
        <f t="shared" si="159"/>
        <v>0</v>
      </c>
      <c r="K414">
        <f t="shared" si="160"/>
        <v>114</v>
      </c>
      <c r="L414" t="s">
        <v>1577</v>
      </c>
      <c r="M414" t="s">
        <v>1577</v>
      </c>
      <c r="N414" t="e">
        <f t="shared" si="161"/>
        <v>#N/A</v>
      </c>
      <c r="O414" t="e">
        <f t="shared" si="162"/>
        <v>#N/A</v>
      </c>
      <c r="P414" t="e">
        <f t="shared" si="163"/>
        <v>#N/A</v>
      </c>
      <c r="Q414" t="e">
        <f t="shared" si="164"/>
        <v>#N/A</v>
      </c>
      <c r="R414" t="e">
        <f t="shared" si="165"/>
        <v>#N/A</v>
      </c>
      <c r="S414" t="e">
        <f t="shared" si="166"/>
        <v>#N/A</v>
      </c>
      <c r="T414" t="e">
        <f t="shared" si="167"/>
        <v>#N/A</v>
      </c>
      <c r="U414" t="e">
        <f t="shared" si="168"/>
        <v>#N/A</v>
      </c>
      <c r="V414" t="e">
        <f t="shared" si="169"/>
        <v>#N/A</v>
      </c>
      <c r="W414" t="e">
        <f t="shared" si="170"/>
        <v>#N/A</v>
      </c>
      <c r="X414" t="e">
        <f t="shared" si="171"/>
        <v>#N/A</v>
      </c>
      <c r="Y414" t="e">
        <f t="shared" si="172"/>
        <v>#N/A</v>
      </c>
      <c r="Z414" t="e">
        <f t="shared" si="173"/>
        <v>#N/A</v>
      </c>
      <c r="AA414" t="e">
        <f t="shared" si="174"/>
        <v>#N/A</v>
      </c>
      <c r="AB414" t="e">
        <f t="shared" si="175"/>
        <v>#N/A</v>
      </c>
      <c r="AC414" t="e">
        <f t="shared" si="176"/>
        <v>#N/A</v>
      </c>
      <c r="AD414" t="e">
        <f t="shared" si="177"/>
        <v>#N/A</v>
      </c>
      <c r="AE414" t="e">
        <f t="shared" si="178"/>
        <v>#N/A</v>
      </c>
      <c r="AF414" t="e">
        <f t="shared" si="179"/>
        <v>#N/A</v>
      </c>
    </row>
    <row r="415" spans="1:32" x14ac:dyDescent="0.25">
      <c r="A415" t="s">
        <v>674</v>
      </c>
      <c r="B415" t="s">
        <v>675</v>
      </c>
      <c r="C415">
        <v>177</v>
      </c>
      <c r="D415" t="s">
        <v>12</v>
      </c>
      <c r="E415">
        <v>60</v>
      </c>
      <c r="F415">
        <v>173</v>
      </c>
      <c r="G415">
        <v>438</v>
      </c>
      <c r="H415" t="s">
        <v>13</v>
      </c>
      <c r="I415">
        <f t="shared" si="158"/>
        <v>1</v>
      </c>
      <c r="J415">
        <f t="shared" si="159"/>
        <v>0</v>
      </c>
      <c r="K415">
        <f t="shared" si="160"/>
        <v>114</v>
      </c>
      <c r="L415" t="str">
        <f t="shared" ref="L415:L426" si="182">VLOOKUP(A415,пр,3,FALSE)</f>
        <v xml:space="preserve"> Equus caballus (Horse).</v>
      </c>
      <c r="M415" t="str">
        <f t="shared" ref="M415:M426" si="183">VLOOKUP(A415,пр,4,FALSE)</f>
        <v xml:space="preserve"> NCBI_TaxID=9796;</v>
      </c>
      <c r="N415" t="str">
        <f t="shared" si="161"/>
        <v>Eukaryota</v>
      </c>
      <c r="O415" t="str">
        <f t="shared" si="162"/>
        <v xml:space="preserve"> Metazoa</v>
      </c>
      <c r="P415" t="str">
        <f t="shared" si="163"/>
        <v xml:space="preserve"> Chordata</v>
      </c>
      <c r="Q415" t="str">
        <f t="shared" si="164"/>
        <v xml:space="preserve"> Craniata</v>
      </c>
      <c r="R415" t="str">
        <f t="shared" si="165"/>
        <v xml:space="preserve"> Vertebrata</v>
      </c>
      <c r="S415" t="str">
        <f t="shared" si="166"/>
        <v xml:space="preserve"> Euteleostomi</v>
      </c>
      <c r="T415" t="str">
        <f t="shared" si="167"/>
        <v>Mammalia</v>
      </c>
      <c r="U415" t="str">
        <f t="shared" si="168"/>
        <v xml:space="preserve"> Eutheria</v>
      </c>
      <c r="V415" t="str">
        <f t="shared" si="169"/>
        <v xml:space="preserve"> Laurasiatheria</v>
      </c>
      <c r="W415" t="str">
        <f t="shared" si="170"/>
        <v xml:space="preserve"> Perissodactyla</v>
      </c>
      <c r="X415" t="str">
        <f t="shared" si="171"/>
        <v xml:space="preserve"> Equidae</v>
      </c>
      <c r="Y415" t="str">
        <f t="shared" si="172"/>
        <v xml:space="preserve"> Equus.</v>
      </c>
      <c r="Z415">
        <f t="shared" si="173"/>
        <v>0</v>
      </c>
      <c r="AA415">
        <f t="shared" si="174"/>
        <v>0</v>
      </c>
      <c r="AB415">
        <f t="shared" si="175"/>
        <v>0</v>
      </c>
      <c r="AC415">
        <f t="shared" si="176"/>
        <v>0</v>
      </c>
      <c r="AD415">
        <f t="shared" si="177"/>
        <v>0</v>
      </c>
      <c r="AE415">
        <f t="shared" si="178"/>
        <v>0</v>
      </c>
      <c r="AF415">
        <f t="shared" si="179"/>
        <v>0</v>
      </c>
    </row>
    <row r="416" spans="1:32" x14ac:dyDescent="0.25">
      <c r="A416" t="s">
        <v>676</v>
      </c>
      <c r="B416" t="s">
        <v>677</v>
      </c>
      <c r="C416">
        <v>177</v>
      </c>
      <c r="D416" t="s">
        <v>12</v>
      </c>
      <c r="E416">
        <v>60</v>
      </c>
      <c r="F416">
        <v>173</v>
      </c>
      <c r="G416">
        <v>438</v>
      </c>
      <c r="H416" t="s">
        <v>13</v>
      </c>
      <c r="I416">
        <f t="shared" si="158"/>
        <v>1</v>
      </c>
      <c r="J416">
        <f t="shared" si="159"/>
        <v>0</v>
      </c>
      <c r="K416">
        <f t="shared" si="160"/>
        <v>114</v>
      </c>
      <c r="L416" t="str">
        <f t="shared" si="182"/>
        <v xml:space="preserve"> Homo sapiens (Human).</v>
      </c>
      <c r="M416" t="str">
        <f t="shared" si="183"/>
        <v xml:space="preserve"> NCBI_TaxID=9606;</v>
      </c>
      <c r="N416" t="str">
        <f t="shared" si="161"/>
        <v>Eukaryota</v>
      </c>
      <c r="O416" t="str">
        <f t="shared" si="162"/>
        <v xml:space="preserve"> Metazoa</v>
      </c>
      <c r="P416" t="str">
        <f t="shared" si="163"/>
        <v xml:space="preserve"> Chordata</v>
      </c>
      <c r="Q416" t="str">
        <f t="shared" si="164"/>
        <v xml:space="preserve"> Craniata</v>
      </c>
      <c r="R416" t="str">
        <f t="shared" si="165"/>
        <v xml:space="preserve"> Vertebrata</v>
      </c>
      <c r="S416" t="str">
        <f t="shared" si="166"/>
        <v xml:space="preserve"> Euteleostomi</v>
      </c>
      <c r="T416" t="str">
        <f t="shared" si="167"/>
        <v>Mammalia</v>
      </c>
      <c r="U416" t="str">
        <f t="shared" si="168"/>
        <v xml:space="preserve"> Eutheria</v>
      </c>
      <c r="V416" t="str">
        <f t="shared" si="169"/>
        <v xml:space="preserve"> Euarchontoglires</v>
      </c>
      <c r="W416" t="str">
        <f t="shared" si="170"/>
        <v xml:space="preserve"> Primates</v>
      </c>
      <c r="X416" t="str">
        <f t="shared" si="171"/>
        <v xml:space="preserve"> Haplorrhini</v>
      </c>
      <c r="Y416" t="str">
        <f t="shared" si="172"/>
        <v>Catarrhini</v>
      </c>
      <c r="Z416" t="str">
        <f t="shared" si="173"/>
        <v xml:space="preserve"> Hominidae</v>
      </c>
      <c r="AA416" t="str">
        <f t="shared" si="174"/>
        <v xml:space="preserve"> Homo.</v>
      </c>
      <c r="AB416">
        <f t="shared" si="175"/>
        <v>0</v>
      </c>
      <c r="AC416">
        <f t="shared" si="176"/>
        <v>0</v>
      </c>
      <c r="AD416">
        <f t="shared" si="177"/>
        <v>0</v>
      </c>
      <c r="AE416">
        <f t="shared" si="178"/>
        <v>0</v>
      </c>
      <c r="AF416">
        <f t="shared" si="179"/>
        <v>0</v>
      </c>
    </row>
    <row r="417" spans="1:32" x14ac:dyDescent="0.25">
      <c r="A417" t="s">
        <v>678</v>
      </c>
      <c r="B417" t="s">
        <v>679</v>
      </c>
      <c r="C417">
        <v>178</v>
      </c>
      <c r="D417" t="s">
        <v>12</v>
      </c>
      <c r="E417">
        <v>61</v>
      </c>
      <c r="F417">
        <v>174</v>
      </c>
      <c r="G417">
        <v>438</v>
      </c>
      <c r="H417" t="s">
        <v>13</v>
      </c>
      <c r="I417">
        <f t="shared" si="158"/>
        <v>1</v>
      </c>
      <c r="J417">
        <f t="shared" si="159"/>
        <v>0</v>
      </c>
      <c r="K417">
        <f t="shared" si="160"/>
        <v>114</v>
      </c>
      <c r="L417" t="str">
        <f t="shared" si="182"/>
        <v xml:space="preserve"> Mus musculus (Mouse).</v>
      </c>
      <c r="M417" t="str">
        <f t="shared" si="183"/>
        <v xml:space="preserve"> NCBI_TaxID=10090;</v>
      </c>
      <c r="N417" t="str">
        <f t="shared" si="161"/>
        <v>Eukaryota</v>
      </c>
      <c r="O417" t="str">
        <f t="shared" si="162"/>
        <v xml:space="preserve"> Metazoa</v>
      </c>
      <c r="P417" t="str">
        <f t="shared" si="163"/>
        <v xml:space="preserve"> Chordata</v>
      </c>
      <c r="Q417" t="str">
        <f t="shared" si="164"/>
        <v xml:space="preserve"> Craniata</v>
      </c>
      <c r="R417" t="str">
        <f t="shared" si="165"/>
        <v xml:space="preserve"> Vertebrata</v>
      </c>
      <c r="S417" t="str">
        <f t="shared" si="166"/>
        <v xml:space="preserve"> Euteleostomi</v>
      </c>
      <c r="T417" t="str">
        <f t="shared" si="167"/>
        <v>Mammalia</v>
      </c>
      <c r="U417" t="str">
        <f t="shared" si="168"/>
        <v xml:space="preserve"> Eutheria</v>
      </c>
      <c r="V417" t="str">
        <f t="shared" si="169"/>
        <v xml:space="preserve"> Euarchontoglires</v>
      </c>
      <c r="W417" t="str">
        <f t="shared" si="170"/>
        <v xml:space="preserve"> Glires</v>
      </c>
      <c r="X417" t="str">
        <f t="shared" si="171"/>
        <v xml:space="preserve"> Rodentia</v>
      </c>
      <c r="Y417" t="str">
        <f t="shared" si="172"/>
        <v xml:space="preserve"> Sciurognathi</v>
      </c>
      <c r="Z417" t="str">
        <f t="shared" si="173"/>
        <v>Muroidea</v>
      </c>
      <c r="AA417" t="str">
        <f t="shared" si="174"/>
        <v xml:space="preserve"> Muridae</v>
      </c>
      <c r="AB417" t="str">
        <f t="shared" si="175"/>
        <v xml:space="preserve"> Murinae</v>
      </c>
      <c r="AC417" t="str">
        <f t="shared" si="176"/>
        <v xml:space="preserve"> Mus</v>
      </c>
      <c r="AD417" t="str">
        <f t="shared" si="177"/>
        <v xml:space="preserve"> Mus.</v>
      </c>
      <c r="AE417">
        <f t="shared" si="178"/>
        <v>0</v>
      </c>
      <c r="AF417">
        <f t="shared" si="179"/>
        <v>0</v>
      </c>
    </row>
    <row r="418" spans="1:32" x14ac:dyDescent="0.25">
      <c r="A418" t="s">
        <v>680</v>
      </c>
      <c r="B418" t="s">
        <v>681</v>
      </c>
      <c r="C418">
        <v>177</v>
      </c>
      <c r="D418" t="s">
        <v>12</v>
      </c>
      <c r="E418">
        <v>60</v>
      </c>
      <c r="F418">
        <v>173</v>
      </c>
      <c r="G418">
        <v>438</v>
      </c>
      <c r="H418" t="s">
        <v>13</v>
      </c>
      <c r="I418">
        <f t="shared" si="158"/>
        <v>1</v>
      </c>
      <c r="J418">
        <f t="shared" si="159"/>
        <v>0</v>
      </c>
      <c r="K418">
        <f t="shared" si="160"/>
        <v>114</v>
      </c>
      <c r="L418" t="str">
        <f t="shared" si="182"/>
        <v xml:space="preserve"> Sus scrofa (Pig).</v>
      </c>
      <c r="M418" t="str">
        <f t="shared" si="183"/>
        <v xml:space="preserve"> NCBI_TaxID=9823;</v>
      </c>
      <c r="N418" t="str">
        <f t="shared" si="161"/>
        <v>Eukaryota</v>
      </c>
      <c r="O418" t="str">
        <f t="shared" si="162"/>
        <v xml:space="preserve"> Metazoa</v>
      </c>
      <c r="P418" t="str">
        <f t="shared" si="163"/>
        <v xml:space="preserve"> Chordata</v>
      </c>
      <c r="Q418" t="str">
        <f t="shared" si="164"/>
        <v xml:space="preserve"> Craniata</v>
      </c>
      <c r="R418" t="str">
        <f t="shared" si="165"/>
        <v xml:space="preserve"> Vertebrata</v>
      </c>
      <c r="S418" t="str">
        <f t="shared" si="166"/>
        <v xml:space="preserve"> Euteleostomi</v>
      </c>
      <c r="T418" t="str">
        <f t="shared" si="167"/>
        <v>Mammalia</v>
      </c>
      <c r="U418" t="str">
        <f t="shared" si="168"/>
        <v xml:space="preserve"> Eutheria</v>
      </c>
      <c r="V418" t="str">
        <f t="shared" si="169"/>
        <v xml:space="preserve"> Laurasiatheria</v>
      </c>
      <c r="W418" t="str">
        <f t="shared" si="170"/>
        <v xml:space="preserve"> Cetartiodactyla</v>
      </c>
      <c r="X418" t="str">
        <f t="shared" si="171"/>
        <v xml:space="preserve"> Suina</v>
      </c>
      <c r="Y418" t="str">
        <f t="shared" si="172"/>
        <v xml:space="preserve"> Suidae</v>
      </c>
      <c r="Z418" t="str">
        <f t="shared" si="173"/>
        <v>Sus.</v>
      </c>
      <c r="AA418">
        <f t="shared" si="174"/>
        <v>0</v>
      </c>
      <c r="AB418">
        <f t="shared" si="175"/>
        <v>0</v>
      </c>
      <c r="AC418">
        <f t="shared" si="176"/>
        <v>0</v>
      </c>
      <c r="AD418">
        <f t="shared" si="177"/>
        <v>0</v>
      </c>
      <c r="AE418">
        <f t="shared" si="178"/>
        <v>0</v>
      </c>
      <c r="AF418">
        <f t="shared" si="179"/>
        <v>0</v>
      </c>
    </row>
    <row r="419" spans="1:32" x14ac:dyDescent="0.25">
      <c r="A419" t="s">
        <v>682</v>
      </c>
      <c r="B419" t="s">
        <v>683</v>
      </c>
      <c r="C419">
        <v>177</v>
      </c>
      <c r="D419" t="s">
        <v>12</v>
      </c>
      <c r="E419">
        <v>60</v>
      </c>
      <c r="F419">
        <v>173</v>
      </c>
      <c r="G419">
        <v>438</v>
      </c>
      <c r="H419" t="s">
        <v>13</v>
      </c>
      <c r="I419">
        <f t="shared" si="158"/>
        <v>1</v>
      </c>
      <c r="J419">
        <f t="shared" si="159"/>
        <v>0</v>
      </c>
      <c r="K419">
        <f t="shared" si="160"/>
        <v>114</v>
      </c>
      <c r="L419" t="str">
        <f t="shared" si="182"/>
        <v xml:space="preserve"> Oryctolagus cuniculus (Rabbit).</v>
      </c>
      <c r="M419" t="str">
        <f t="shared" si="183"/>
        <v xml:space="preserve"> NCBI_TaxID=9986;</v>
      </c>
      <c r="N419" t="str">
        <f t="shared" si="161"/>
        <v>Eukaryota</v>
      </c>
      <c r="O419" t="str">
        <f t="shared" si="162"/>
        <v xml:space="preserve"> Metazoa</v>
      </c>
      <c r="P419" t="str">
        <f t="shared" si="163"/>
        <v xml:space="preserve"> Chordata</v>
      </c>
      <c r="Q419" t="str">
        <f t="shared" si="164"/>
        <v xml:space="preserve"> Craniata</v>
      </c>
      <c r="R419" t="str">
        <f t="shared" si="165"/>
        <v xml:space="preserve"> Vertebrata</v>
      </c>
      <c r="S419" t="str">
        <f t="shared" si="166"/>
        <v xml:space="preserve"> Euteleostomi</v>
      </c>
      <c r="T419" t="str">
        <f t="shared" si="167"/>
        <v>Mammalia</v>
      </c>
      <c r="U419" t="str">
        <f t="shared" si="168"/>
        <v xml:space="preserve"> Eutheria</v>
      </c>
      <c r="V419" t="str">
        <f t="shared" si="169"/>
        <v xml:space="preserve"> Euarchontoglires</v>
      </c>
      <c r="W419" t="str">
        <f t="shared" si="170"/>
        <v xml:space="preserve"> Glires</v>
      </c>
      <c r="X419" t="str">
        <f t="shared" si="171"/>
        <v xml:space="preserve"> Lagomorpha</v>
      </c>
      <c r="Y419" t="str">
        <f t="shared" si="172"/>
        <v xml:space="preserve"> Leporidae</v>
      </c>
      <c r="Z419" t="str">
        <f t="shared" si="173"/>
        <v>Oryctolagus.</v>
      </c>
      <c r="AA419">
        <f t="shared" si="174"/>
        <v>0</v>
      </c>
      <c r="AB419">
        <f t="shared" si="175"/>
        <v>0</v>
      </c>
      <c r="AC419">
        <f t="shared" si="176"/>
        <v>0</v>
      </c>
      <c r="AD419">
        <f t="shared" si="177"/>
        <v>0</v>
      </c>
      <c r="AE419">
        <f t="shared" si="178"/>
        <v>0</v>
      </c>
      <c r="AF419">
        <f t="shared" si="179"/>
        <v>0</v>
      </c>
    </row>
    <row r="420" spans="1:32" x14ac:dyDescent="0.25">
      <c r="A420" t="s">
        <v>684</v>
      </c>
      <c r="B420" t="s">
        <v>685</v>
      </c>
      <c r="C420">
        <v>178</v>
      </c>
      <c r="D420" t="s">
        <v>12</v>
      </c>
      <c r="E420">
        <v>61</v>
      </c>
      <c r="F420">
        <v>174</v>
      </c>
      <c r="G420">
        <v>438</v>
      </c>
      <c r="H420" t="s">
        <v>13</v>
      </c>
      <c r="I420">
        <f t="shared" si="158"/>
        <v>1</v>
      </c>
      <c r="J420">
        <f t="shared" si="159"/>
        <v>0</v>
      </c>
      <c r="K420">
        <f t="shared" si="160"/>
        <v>114</v>
      </c>
      <c r="L420" t="str">
        <f t="shared" si="182"/>
        <v xml:space="preserve"> Rattus norvegicus (Rat).</v>
      </c>
      <c r="M420" t="str">
        <f t="shared" si="183"/>
        <v xml:space="preserve"> NCBI_TaxID=10116;</v>
      </c>
      <c r="N420" t="str">
        <f t="shared" si="161"/>
        <v>Eukaryota</v>
      </c>
      <c r="O420" t="str">
        <f t="shared" si="162"/>
        <v xml:space="preserve"> Metazoa</v>
      </c>
      <c r="P420" t="str">
        <f t="shared" si="163"/>
        <v xml:space="preserve"> Chordata</v>
      </c>
      <c r="Q420" t="str">
        <f t="shared" si="164"/>
        <v xml:space="preserve"> Craniata</v>
      </c>
      <c r="R420" t="str">
        <f t="shared" si="165"/>
        <v xml:space="preserve"> Vertebrata</v>
      </c>
      <c r="S420" t="str">
        <f t="shared" si="166"/>
        <v xml:space="preserve"> Euteleostomi</v>
      </c>
      <c r="T420" t="str">
        <f t="shared" si="167"/>
        <v>Mammalia</v>
      </c>
      <c r="U420" t="str">
        <f t="shared" si="168"/>
        <v xml:space="preserve"> Eutheria</v>
      </c>
      <c r="V420" t="str">
        <f t="shared" si="169"/>
        <v xml:space="preserve"> Euarchontoglires</v>
      </c>
      <c r="W420" t="str">
        <f t="shared" si="170"/>
        <v xml:space="preserve"> Glires</v>
      </c>
      <c r="X420" t="str">
        <f t="shared" si="171"/>
        <v xml:space="preserve"> Rodentia</v>
      </c>
      <c r="Y420" t="str">
        <f t="shared" si="172"/>
        <v xml:space="preserve"> Sciurognathi</v>
      </c>
      <c r="Z420" t="str">
        <f t="shared" si="173"/>
        <v>Muroidea</v>
      </c>
      <c r="AA420" t="str">
        <f t="shared" si="174"/>
        <v xml:space="preserve"> Muridae</v>
      </c>
      <c r="AB420" t="str">
        <f t="shared" si="175"/>
        <v xml:space="preserve"> Murinae</v>
      </c>
      <c r="AC420" t="str">
        <f t="shared" si="176"/>
        <v xml:space="preserve"> Rattus.</v>
      </c>
      <c r="AD420">
        <f t="shared" si="177"/>
        <v>0</v>
      </c>
      <c r="AE420">
        <f t="shared" si="178"/>
        <v>0</v>
      </c>
      <c r="AF420">
        <f t="shared" si="179"/>
        <v>0</v>
      </c>
    </row>
    <row r="421" spans="1:32" x14ac:dyDescent="0.25">
      <c r="A421" t="s">
        <v>686</v>
      </c>
      <c r="B421" t="s">
        <v>687</v>
      </c>
      <c r="C421">
        <v>158</v>
      </c>
      <c r="D421" t="s">
        <v>12</v>
      </c>
      <c r="E421">
        <v>39</v>
      </c>
      <c r="F421">
        <v>154</v>
      </c>
      <c r="G421">
        <v>438</v>
      </c>
      <c r="H421" t="s">
        <v>13</v>
      </c>
      <c r="I421">
        <f t="shared" si="158"/>
        <v>1</v>
      </c>
      <c r="J421">
        <f t="shared" si="159"/>
        <v>0</v>
      </c>
      <c r="K421">
        <f t="shared" si="160"/>
        <v>116</v>
      </c>
      <c r="L421" t="str">
        <f t="shared" si="182"/>
        <v xml:space="preserve"> Homo sapiens (Human).</v>
      </c>
      <c r="M421" t="str">
        <f t="shared" si="183"/>
        <v xml:space="preserve"> NCBI_TaxID=9606;</v>
      </c>
      <c r="N421" t="str">
        <f t="shared" si="161"/>
        <v>Eukaryota</v>
      </c>
      <c r="O421" t="str">
        <f t="shared" si="162"/>
        <v xml:space="preserve"> Metazoa</v>
      </c>
      <c r="P421" t="str">
        <f t="shared" si="163"/>
        <v xml:space="preserve"> Chordata</v>
      </c>
      <c r="Q421" t="str">
        <f t="shared" si="164"/>
        <v xml:space="preserve"> Craniata</v>
      </c>
      <c r="R421" t="str">
        <f t="shared" si="165"/>
        <v xml:space="preserve"> Vertebrata</v>
      </c>
      <c r="S421" t="str">
        <f t="shared" si="166"/>
        <v xml:space="preserve"> Euteleostomi</v>
      </c>
      <c r="T421" t="str">
        <f t="shared" si="167"/>
        <v>Mammalia</v>
      </c>
      <c r="U421" t="str">
        <f t="shared" si="168"/>
        <v xml:space="preserve"> Eutheria</v>
      </c>
      <c r="V421" t="str">
        <f t="shared" si="169"/>
        <v xml:space="preserve"> Euarchontoglires</v>
      </c>
      <c r="W421" t="str">
        <f t="shared" si="170"/>
        <v xml:space="preserve"> Primates</v>
      </c>
      <c r="X421" t="str">
        <f t="shared" si="171"/>
        <v xml:space="preserve"> Haplorrhini</v>
      </c>
      <c r="Y421" t="str">
        <f t="shared" si="172"/>
        <v>Catarrhini</v>
      </c>
      <c r="Z421" t="str">
        <f t="shared" si="173"/>
        <v xml:space="preserve"> Hominidae</v>
      </c>
      <c r="AA421" t="str">
        <f t="shared" si="174"/>
        <v xml:space="preserve"> Homo.</v>
      </c>
      <c r="AB421">
        <f t="shared" si="175"/>
        <v>0</v>
      </c>
      <c r="AC421">
        <f t="shared" si="176"/>
        <v>0</v>
      </c>
      <c r="AD421">
        <f t="shared" si="177"/>
        <v>0</v>
      </c>
      <c r="AE421">
        <f t="shared" si="178"/>
        <v>0</v>
      </c>
      <c r="AF421">
        <f t="shared" si="179"/>
        <v>0</v>
      </c>
    </row>
    <row r="422" spans="1:32" x14ac:dyDescent="0.25">
      <c r="A422" t="s">
        <v>688</v>
      </c>
      <c r="B422" t="s">
        <v>689</v>
      </c>
      <c r="C422">
        <v>160</v>
      </c>
      <c r="D422" t="s">
        <v>12</v>
      </c>
      <c r="E422">
        <v>39</v>
      </c>
      <c r="F422">
        <v>156</v>
      </c>
      <c r="G422">
        <v>438</v>
      </c>
      <c r="H422" t="s">
        <v>13</v>
      </c>
      <c r="I422">
        <f t="shared" si="158"/>
        <v>1</v>
      </c>
      <c r="J422">
        <f t="shared" si="159"/>
        <v>0</v>
      </c>
      <c r="K422">
        <f t="shared" si="160"/>
        <v>118</v>
      </c>
      <c r="L422" t="str">
        <f t="shared" si="182"/>
        <v xml:space="preserve"> Mus musculus (Mouse).</v>
      </c>
      <c r="M422" t="str">
        <f t="shared" si="183"/>
        <v xml:space="preserve"> NCBI_TaxID=10090;</v>
      </c>
      <c r="N422" t="str">
        <f t="shared" si="161"/>
        <v>Eukaryota</v>
      </c>
      <c r="O422" t="str">
        <f t="shared" si="162"/>
        <v xml:space="preserve"> Metazoa</v>
      </c>
      <c r="P422" t="str">
        <f t="shared" si="163"/>
        <v xml:space="preserve"> Chordata</v>
      </c>
      <c r="Q422" t="str">
        <f t="shared" si="164"/>
        <v xml:space="preserve"> Craniata</v>
      </c>
      <c r="R422" t="str">
        <f t="shared" si="165"/>
        <v xml:space="preserve"> Vertebrata</v>
      </c>
      <c r="S422" t="str">
        <f t="shared" si="166"/>
        <v xml:space="preserve"> Euteleostomi</v>
      </c>
      <c r="T422" t="str">
        <f t="shared" si="167"/>
        <v>Mammalia</v>
      </c>
      <c r="U422" t="str">
        <f t="shared" si="168"/>
        <v xml:space="preserve"> Eutheria</v>
      </c>
      <c r="V422" t="str">
        <f t="shared" si="169"/>
        <v xml:space="preserve"> Euarchontoglires</v>
      </c>
      <c r="W422" t="str">
        <f t="shared" si="170"/>
        <v xml:space="preserve"> Glires</v>
      </c>
      <c r="X422" t="str">
        <f t="shared" si="171"/>
        <v xml:space="preserve"> Rodentia</v>
      </c>
      <c r="Y422" t="str">
        <f t="shared" si="172"/>
        <v xml:space="preserve"> Sciurognathi</v>
      </c>
      <c r="Z422" t="str">
        <f t="shared" si="173"/>
        <v>Muroidea</v>
      </c>
      <c r="AA422" t="str">
        <f t="shared" si="174"/>
        <v xml:space="preserve"> Muridae</v>
      </c>
      <c r="AB422" t="str">
        <f t="shared" si="175"/>
        <v xml:space="preserve"> Murinae</v>
      </c>
      <c r="AC422" t="str">
        <f t="shared" si="176"/>
        <v xml:space="preserve"> Mus</v>
      </c>
      <c r="AD422" t="str">
        <f t="shared" si="177"/>
        <v xml:space="preserve"> Mus.</v>
      </c>
      <c r="AE422">
        <f t="shared" si="178"/>
        <v>0</v>
      </c>
      <c r="AF422">
        <f t="shared" si="179"/>
        <v>0</v>
      </c>
    </row>
    <row r="423" spans="1:32" x14ac:dyDescent="0.25">
      <c r="A423" t="s">
        <v>690</v>
      </c>
      <c r="B423" t="s">
        <v>691</v>
      </c>
      <c r="C423">
        <v>183</v>
      </c>
      <c r="D423" t="s">
        <v>12</v>
      </c>
      <c r="E423">
        <v>60</v>
      </c>
      <c r="F423">
        <v>179</v>
      </c>
      <c r="G423">
        <v>438</v>
      </c>
      <c r="H423" t="s">
        <v>13</v>
      </c>
      <c r="I423">
        <f t="shared" si="158"/>
        <v>1</v>
      </c>
      <c r="J423">
        <f t="shared" si="159"/>
        <v>0</v>
      </c>
      <c r="K423">
        <f t="shared" si="160"/>
        <v>120</v>
      </c>
      <c r="L423" t="str">
        <f t="shared" si="182"/>
        <v xml:space="preserve"> Mus musculus (Mouse).</v>
      </c>
      <c r="M423" t="str">
        <f t="shared" si="183"/>
        <v xml:space="preserve"> NCBI_TaxID=10090;</v>
      </c>
      <c r="N423" t="str">
        <f t="shared" si="161"/>
        <v>Eukaryota</v>
      </c>
      <c r="O423" t="str">
        <f t="shared" si="162"/>
        <v xml:space="preserve"> Metazoa</v>
      </c>
      <c r="P423" t="str">
        <f t="shared" si="163"/>
        <v xml:space="preserve"> Chordata</v>
      </c>
      <c r="Q423" t="str">
        <f t="shared" si="164"/>
        <v xml:space="preserve"> Craniata</v>
      </c>
      <c r="R423" t="str">
        <f t="shared" si="165"/>
        <v xml:space="preserve"> Vertebrata</v>
      </c>
      <c r="S423" t="str">
        <f t="shared" si="166"/>
        <v xml:space="preserve"> Euteleostomi</v>
      </c>
      <c r="T423" t="str">
        <f t="shared" si="167"/>
        <v>Mammalia</v>
      </c>
      <c r="U423" t="str">
        <f t="shared" si="168"/>
        <v xml:space="preserve"> Eutheria</v>
      </c>
      <c r="V423" t="str">
        <f t="shared" si="169"/>
        <v xml:space="preserve"> Euarchontoglires</v>
      </c>
      <c r="W423" t="str">
        <f t="shared" si="170"/>
        <v xml:space="preserve"> Glires</v>
      </c>
      <c r="X423" t="str">
        <f t="shared" si="171"/>
        <v xml:space="preserve"> Rodentia</v>
      </c>
      <c r="Y423" t="str">
        <f t="shared" si="172"/>
        <v xml:space="preserve"> Sciurognathi</v>
      </c>
      <c r="Z423" t="str">
        <f t="shared" si="173"/>
        <v>Muroidea</v>
      </c>
      <c r="AA423" t="str">
        <f t="shared" si="174"/>
        <v xml:space="preserve"> Muridae</v>
      </c>
      <c r="AB423" t="str">
        <f t="shared" si="175"/>
        <v xml:space="preserve"> Murinae</v>
      </c>
      <c r="AC423" t="str">
        <f t="shared" si="176"/>
        <v xml:space="preserve"> Mus</v>
      </c>
      <c r="AD423" t="str">
        <f t="shared" si="177"/>
        <v xml:space="preserve"> Mus.</v>
      </c>
      <c r="AE423">
        <f t="shared" si="178"/>
        <v>0</v>
      </c>
      <c r="AF423">
        <f t="shared" si="179"/>
        <v>0</v>
      </c>
    </row>
    <row r="424" spans="1:32" x14ac:dyDescent="0.25">
      <c r="A424" t="s">
        <v>692</v>
      </c>
      <c r="B424" t="s">
        <v>693</v>
      </c>
      <c r="C424">
        <v>169</v>
      </c>
      <c r="D424" t="s">
        <v>12</v>
      </c>
      <c r="E424">
        <v>50</v>
      </c>
      <c r="F424">
        <v>165</v>
      </c>
      <c r="G424">
        <v>438</v>
      </c>
      <c r="H424" t="s">
        <v>13</v>
      </c>
      <c r="I424">
        <f t="shared" si="158"/>
        <v>1</v>
      </c>
      <c r="J424">
        <f t="shared" si="159"/>
        <v>0</v>
      </c>
      <c r="K424">
        <f t="shared" si="160"/>
        <v>116</v>
      </c>
      <c r="L424" t="str">
        <f t="shared" si="182"/>
        <v xml:space="preserve"> Homo sapiens (Human).</v>
      </c>
      <c r="M424" t="str">
        <f t="shared" si="183"/>
        <v xml:space="preserve"> NCBI_TaxID=9606;</v>
      </c>
      <c r="N424" t="str">
        <f t="shared" si="161"/>
        <v>Eukaryota</v>
      </c>
      <c r="O424" t="str">
        <f t="shared" si="162"/>
        <v xml:space="preserve"> Metazoa</v>
      </c>
      <c r="P424" t="str">
        <f t="shared" si="163"/>
        <v xml:space="preserve"> Chordata</v>
      </c>
      <c r="Q424" t="str">
        <f t="shared" si="164"/>
        <v xml:space="preserve"> Craniata</v>
      </c>
      <c r="R424" t="str">
        <f t="shared" si="165"/>
        <v xml:space="preserve"> Vertebrata</v>
      </c>
      <c r="S424" t="str">
        <f t="shared" si="166"/>
        <v xml:space="preserve"> Euteleostomi</v>
      </c>
      <c r="T424" t="str">
        <f t="shared" si="167"/>
        <v>Mammalia</v>
      </c>
      <c r="U424" t="str">
        <f t="shared" si="168"/>
        <v xml:space="preserve"> Eutheria</v>
      </c>
      <c r="V424" t="str">
        <f t="shared" si="169"/>
        <v xml:space="preserve"> Euarchontoglires</v>
      </c>
      <c r="W424" t="str">
        <f t="shared" si="170"/>
        <v xml:space="preserve"> Primates</v>
      </c>
      <c r="X424" t="str">
        <f t="shared" si="171"/>
        <v xml:space="preserve"> Haplorrhini</v>
      </c>
      <c r="Y424" t="str">
        <f t="shared" si="172"/>
        <v>Catarrhini</v>
      </c>
      <c r="Z424" t="str">
        <f t="shared" si="173"/>
        <v xml:space="preserve"> Hominidae</v>
      </c>
      <c r="AA424" t="str">
        <f t="shared" si="174"/>
        <v xml:space="preserve"> Homo.</v>
      </c>
      <c r="AB424">
        <f t="shared" si="175"/>
        <v>0</v>
      </c>
      <c r="AC424">
        <f t="shared" si="176"/>
        <v>0</v>
      </c>
      <c r="AD424">
        <f t="shared" si="177"/>
        <v>0</v>
      </c>
      <c r="AE424">
        <f t="shared" si="178"/>
        <v>0</v>
      </c>
      <c r="AF424">
        <f t="shared" si="179"/>
        <v>0</v>
      </c>
    </row>
    <row r="425" spans="1:32" x14ac:dyDescent="0.25">
      <c r="A425" t="s">
        <v>694</v>
      </c>
      <c r="B425" t="s">
        <v>695</v>
      </c>
      <c r="C425">
        <v>164</v>
      </c>
      <c r="D425" t="s">
        <v>12</v>
      </c>
      <c r="E425">
        <v>51</v>
      </c>
      <c r="F425">
        <v>160</v>
      </c>
      <c r="G425">
        <v>438</v>
      </c>
      <c r="H425" t="s">
        <v>13</v>
      </c>
      <c r="I425">
        <f t="shared" si="158"/>
        <v>1</v>
      </c>
      <c r="J425">
        <f t="shared" si="159"/>
        <v>0</v>
      </c>
      <c r="K425">
        <f t="shared" si="160"/>
        <v>110</v>
      </c>
      <c r="L425" t="str">
        <f t="shared" si="182"/>
        <v xml:space="preserve"> Mus musculus (Mouse).</v>
      </c>
      <c r="M425" t="str">
        <f t="shared" si="183"/>
        <v xml:space="preserve"> NCBI_TaxID=10090;</v>
      </c>
      <c r="N425" t="str">
        <f t="shared" si="161"/>
        <v>Eukaryota</v>
      </c>
      <c r="O425" t="str">
        <f t="shared" si="162"/>
        <v xml:space="preserve"> Metazoa</v>
      </c>
      <c r="P425" t="str">
        <f t="shared" si="163"/>
        <v xml:space="preserve"> Chordata</v>
      </c>
      <c r="Q425" t="str">
        <f t="shared" si="164"/>
        <v xml:space="preserve"> Craniata</v>
      </c>
      <c r="R425" t="str">
        <f t="shared" si="165"/>
        <v xml:space="preserve"> Vertebrata</v>
      </c>
      <c r="S425" t="str">
        <f t="shared" si="166"/>
        <v xml:space="preserve"> Euteleostomi</v>
      </c>
      <c r="T425" t="str">
        <f t="shared" si="167"/>
        <v>Mammalia</v>
      </c>
      <c r="U425" t="str">
        <f t="shared" si="168"/>
        <v xml:space="preserve"> Eutheria</v>
      </c>
      <c r="V425" t="str">
        <f t="shared" si="169"/>
        <v xml:space="preserve"> Euarchontoglires</v>
      </c>
      <c r="W425" t="str">
        <f t="shared" si="170"/>
        <v xml:space="preserve"> Glires</v>
      </c>
      <c r="X425" t="str">
        <f t="shared" si="171"/>
        <v xml:space="preserve"> Rodentia</v>
      </c>
      <c r="Y425" t="str">
        <f t="shared" si="172"/>
        <v xml:space="preserve"> Sciurognathi</v>
      </c>
      <c r="Z425" t="str">
        <f t="shared" si="173"/>
        <v>Muroidea</v>
      </c>
      <c r="AA425" t="str">
        <f t="shared" si="174"/>
        <v xml:space="preserve"> Muridae</v>
      </c>
      <c r="AB425" t="str">
        <f t="shared" si="175"/>
        <v xml:space="preserve"> Murinae</v>
      </c>
      <c r="AC425" t="str">
        <f t="shared" si="176"/>
        <v xml:space="preserve"> Mus</v>
      </c>
      <c r="AD425" t="str">
        <f t="shared" si="177"/>
        <v xml:space="preserve"> Mus.</v>
      </c>
      <c r="AE425">
        <f t="shared" si="178"/>
        <v>0</v>
      </c>
      <c r="AF425">
        <f t="shared" si="179"/>
        <v>0</v>
      </c>
    </row>
    <row r="426" spans="1:32" x14ac:dyDescent="0.25">
      <c r="A426" t="s">
        <v>696</v>
      </c>
      <c r="B426" t="s">
        <v>697</v>
      </c>
      <c r="C426">
        <v>218</v>
      </c>
      <c r="D426" t="s">
        <v>12</v>
      </c>
      <c r="E426">
        <v>83</v>
      </c>
      <c r="F426">
        <v>203</v>
      </c>
      <c r="G426">
        <v>438</v>
      </c>
      <c r="H426" t="s">
        <v>13</v>
      </c>
      <c r="I426">
        <f t="shared" si="158"/>
        <v>1</v>
      </c>
      <c r="J426">
        <f t="shared" si="159"/>
        <v>0</v>
      </c>
      <c r="K426">
        <f t="shared" si="160"/>
        <v>121</v>
      </c>
      <c r="L426" t="str">
        <f t="shared" si="182"/>
        <v xml:space="preserve"> Homo sapiens (Human).</v>
      </c>
      <c r="M426" t="str">
        <f t="shared" si="183"/>
        <v xml:space="preserve"> NCBI_TaxID=9606;</v>
      </c>
      <c r="N426" t="str">
        <f t="shared" si="161"/>
        <v>Eukaryota</v>
      </c>
      <c r="O426" t="str">
        <f t="shared" si="162"/>
        <v xml:space="preserve"> Metazoa</v>
      </c>
      <c r="P426" t="str">
        <f t="shared" si="163"/>
        <v xml:space="preserve"> Chordata</v>
      </c>
      <c r="Q426" t="str">
        <f t="shared" si="164"/>
        <v xml:space="preserve"> Craniata</v>
      </c>
      <c r="R426" t="str">
        <f t="shared" si="165"/>
        <v xml:space="preserve"> Vertebrata</v>
      </c>
      <c r="S426" t="str">
        <f t="shared" si="166"/>
        <v xml:space="preserve"> Euteleostomi</v>
      </c>
      <c r="T426" t="str">
        <f t="shared" si="167"/>
        <v>Mammalia</v>
      </c>
      <c r="U426" t="str">
        <f t="shared" si="168"/>
        <v xml:space="preserve"> Eutheria</v>
      </c>
      <c r="V426" t="str">
        <f t="shared" si="169"/>
        <v xml:space="preserve"> Euarchontoglires</v>
      </c>
      <c r="W426" t="str">
        <f t="shared" si="170"/>
        <v xml:space="preserve"> Primates</v>
      </c>
      <c r="X426" t="str">
        <f t="shared" si="171"/>
        <v xml:space="preserve"> Haplorrhini</v>
      </c>
      <c r="Y426" t="str">
        <f t="shared" si="172"/>
        <v>Catarrhini</v>
      </c>
      <c r="Z426" t="str">
        <f t="shared" si="173"/>
        <v xml:space="preserve"> Hominidae</v>
      </c>
      <c r="AA426" t="str">
        <f t="shared" si="174"/>
        <v xml:space="preserve"> Homo.</v>
      </c>
      <c r="AB426">
        <f t="shared" si="175"/>
        <v>0</v>
      </c>
      <c r="AC426">
        <f t="shared" si="176"/>
        <v>0</v>
      </c>
      <c r="AD426">
        <f t="shared" si="177"/>
        <v>0</v>
      </c>
      <c r="AE426">
        <f t="shared" si="178"/>
        <v>0</v>
      </c>
      <c r="AF426">
        <f t="shared" si="179"/>
        <v>0</v>
      </c>
    </row>
    <row r="427" spans="1:32" x14ac:dyDescent="0.25">
      <c r="A427" t="s">
        <v>698</v>
      </c>
      <c r="B427" t="s">
        <v>699</v>
      </c>
      <c r="C427">
        <v>177</v>
      </c>
      <c r="D427" t="s">
        <v>12</v>
      </c>
      <c r="E427">
        <v>58</v>
      </c>
      <c r="F427">
        <v>173</v>
      </c>
      <c r="G427">
        <v>438</v>
      </c>
      <c r="H427" t="s">
        <v>13</v>
      </c>
      <c r="I427">
        <f t="shared" si="158"/>
        <v>1</v>
      </c>
      <c r="J427">
        <f t="shared" si="159"/>
        <v>0</v>
      </c>
      <c r="K427">
        <f t="shared" si="160"/>
        <v>116</v>
      </c>
      <c r="L427" t="s">
        <v>1577</v>
      </c>
      <c r="M427" t="s">
        <v>1577</v>
      </c>
      <c r="N427" t="e">
        <f t="shared" si="161"/>
        <v>#N/A</v>
      </c>
      <c r="O427" t="e">
        <f t="shared" si="162"/>
        <v>#N/A</v>
      </c>
      <c r="P427" t="e">
        <f t="shared" si="163"/>
        <v>#N/A</v>
      </c>
      <c r="Q427" t="e">
        <f t="shared" si="164"/>
        <v>#N/A</v>
      </c>
      <c r="R427" t="e">
        <f t="shared" si="165"/>
        <v>#N/A</v>
      </c>
      <c r="S427" t="e">
        <f t="shared" si="166"/>
        <v>#N/A</v>
      </c>
      <c r="T427" t="e">
        <f t="shared" si="167"/>
        <v>#N/A</v>
      </c>
      <c r="U427" t="e">
        <f t="shared" si="168"/>
        <v>#N/A</v>
      </c>
      <c r="V427" t="e">
        <f t="shared" si="169"/>
        <v>#N/A</v>
      </c>
      <c r="W427" t="e">
        <f t="shared" si="170"/>
        <v>#N/A</v>
      </c>
      <c r="X427" t="e">
        <f t="shared" si="171"/>
        <v>#N/A</v>
      </c>
      <c r="Y427" t="e">
        <f t="shared" si="172"/>
        <v>#N/A</v>
      </c>
      <c r="Z427" t="e">
        <f t="shared" si="173"/>
        <v>#N/A</v>
      </c>
      <c r="AA427" t="e">
        <f t="shared" si="174"/>
        <v>#N/A</v>
      </c>
      <c r="AB427" t="e">
        <f t="shared" si="175"/>
        <v>#N/A</v>
      </c>
      <c r="AC427" t="e">
        <f t="shared" si="176"/>
        <v>#N/A</v>
      </c>
      <c r="AD427" t="e">
        <f t="shared" si="177"/>
        <v>#N/A</v>
      </c>
      <c r="AE427" t="e">
        <f t="shared" si="178"/>
        <v>#N/A</v>
      </c>
      <c r="AF427" t="e">
        <f t="shared" si="179"/>
        <v>#N/A</v>
      </c>
    </row>
    <row r="428" spans="1:32" x14ac:dyDescent="0.25">
      <c r="A428" t="s">
        <v>700</v>
      </c>
      <c r="B428" t="s">
        <v>701</v>
      </c>
      <c r="C428">
        <v>205</v>
      </c>
      <c r="D428" t="s">
        <v>12</v>
      </c>
      <c r="E428">
        <v>84</v>
      </c>
      <c r="F428">
        <v>197</v>
      </c>
      <c r="G428">
        <v>438</v>
      </c>
      <c r="H428" t="s">
        <v>13</v>
      </c>
      <c r="I428">
        <f t="shared" si="158"/>
        <v>1</v>
      </c>
      <c r="J428">
        <f t="shared" si="159"/>
        <v>0</v>
      </c>
      <c r="K428">
        <f t="shared" si="160"/>
        <v>114</v>
      </c>
      <c r="L428" t="s">
        <v>1577</v>
      </c>
      <c r="M428" t="s">
        <v>1577</v>
      </c>
      <c r="N428" t="e">
        <f t="shared" si="161"/>
        <v>#N/A</v>
      </c>
      <c r="O428" t="e">
        <f t="shared" si="162"/>
        <v>#N/A</v>
      </c>
      <c r="P428" t="e">
        <f t="shared" si="163"/>
        <v>#N/A</v>
      </c>
      <c r="Q428" t="e">
        <f t="shared" si="164"/>
        <v>#N/A</v>
      </c>
      <c r="R428" t="e">
        <f t="shared" si="165"/>
        <v>#N/A</v>
      </c>
      <c r="S428" t="e">
        <f t="shared" si="166"/>
        <v>#N/A</v>
      </c>
      <c r="T428" t="e">
        <f t="shared" si="167"/>
        <v>#N/A</v>
      </c>
      <c r="U428" t="e">
        <f t="shared" si="168"/>
        <v>#N/A</v>
      </c>
      <c r="V428" t="e">
        <f t="shared" si="169"/>
        <v>#N/A</v>
      </c>
      <c r="W428" t="e">
        <f t="shared" si="170"/>
        <v>#N/A</v>
      </c>
      <c r="X428" t="e">
        <f t="shared" si="171"/>
        <v>#N/A</v>
      </c>
      <c r="Y428" t="e">
        <f t="shared" si="172"/>
        <v>#N/A</v>
      </c>
      <c r="Z428" t="e">
        <f t="shared" si="173"/>
        <v>#N/A</v>
      </c>
      <c r="AA428" t="e">
        <f t="shared" si="174"/>
        <v>#N/A</v>
      </c>
      <c r="AB428" t="e">
        <f t="shared" si="175"/>
        <v>#N/A</v>
      </c>
      <c r="AC428" t="e">
        <f t="shared" si="176"/>
        <v>#N/A</v>
      </c>
      <c r="AD428" t="e">
        <f t="shared" si="177"/>
        <v>#N/A</v>
      </c>
      <c r="AE428" t="e">
        <f t="shared" si="178"/>
        <v>#N/A</v>
      </c>
      <c r="AF428" t="e">
        <f t="shared" si="179"/>
        <v>#N/A</v>
      </c>
    </row>
    <row r="429" spans="1:32" x14ac:dyDescent="0.25">
      <c r="A429" t="s">
        <v>702</v>
      </c>
      <c r="B429" t="s">
        <v>703</v>
      </c>
      <c r="C429">
        <v>183</v>
      </c>
      <c r="D429" t="s">
        <v>12</v>
      </c>
      <c r="E429">
        <v>84</v>
      </c>
      <c r="F429">
        <v>165</v>
      </c>
      <c r="G429">
        <v>438</v>
      </c>
      <c r="H429" t="s">
        <v>13</v>
      </c>
      <c r="I429">
        <f t="shared" si="158"/>
        <v>1</v>
      </c>
      <c r="J429">
        <f t="shared" si="159"/>
        <v>0</v>
      </c>
      <c r="K429">
        <f t="shared" si="160"/>
        <v>82</v>
      </c>
      <c r="L429" t="s">
        <v>1577</v>
      </c>
      <c r="M429" t="s">
        <v>1577</v>
      </c>
      <c r="N429" t="e">
        <f t="shared" si="161"/>
        <v>#N/A</v>
      </c>
      <c r="O429" t="e">
        <f t="shared" si="162"/>
        <v>#N/A</v>
      </c>
      <c r="P429" t="e">
        <f t="shared" si="163"/>
        <v>#N/A</v>
      </c>
      <c r="Q429" t="e">
        <f t="shared" si="164"/>
        <v>#N/A</v>
      </c>
      <c r="R429" t="e">
        <f t="shared" si="165"/>
        <v>#N/A</v>
      </c>
      <c r="S429" t="e">
        <f t="shared" si="166"/>
        <v>#N/A</v>
      </c>
      <c r="T429" t="e">
        <f t="shared" si="167"/>
        <v>#N/A</v>
      </c>
      <c r="U429" t="e">
        <f t="shared" si="168"/>
        <v>#N/A</v>
      </c>
      <c r="V429" t="e">
        <f t="shared" si="169"/>
        <v>#N/A</v>
      </c>
      <c r="W429" t="e">
        <f t="shared" si="170"/>
        <v>#N/A</v>
      </c>
      <c r="X429" t="e">
        <f t="shared" si="171"/>
        <v>#N/A</v>
      </c>
      <c r="Y429" t="e">
        <f t="shared" si="172"/>
        <v>#N/A</v>
      </c>
      <c r="Z429" t="e">
        <f t="shared" si="173"/>
        <v>#N/A</v>
      </c>
      <c r="AA429" t="e">
        <f t="shared" si="174"/>
        <v>#N/A</v>
      </c>
      <c r="AB429" t="e">
        <f t="shared" si="175"/>
        <v>#N/A</v>
      </c>
      <c r="AC429" t="e">
        <f t="shared" si="176"/>
        <v>#N/A</v>
      </c>
      <c r="AD429" t="e">
        <f t="shared" si="177"/>
        <v>#N/A</v>
      </c>
      <c r="AE429" t="e">
        <f t="shared" si="178"/>
        <v>#N/A</v>
      </c>
      <c r="AF429" t="e">
        <f t="shared" si="179"/>
        <v>#N/A</v>
      </c>
    </row>
    <row r="430" spans="1:32" x14ac:dyDescent="0.25">
      <c r="A430" t="s">
        <v>704</v>
      </c>
      <c r="B430" t="s">
        <v>705</v>
      </c>
      <c r="C430">
        <v>86</v>
      </c>
      <c r="D430" t="s">
        <v>12</v>
      </c>
      <c r="E430">
        <v>1</v>
      </c>
      <c r="F430">
        <v>81</v>
      </c>
      <c r="G430">
        <v>438</v>
      </c>
      <c r="H430" t="s">
        <v>13</v>
      </c>
      <c r="I430">
        <f t="shared" si="158"/>
        <v>1</v>
      </c>
      <c r="J430">
        <f t="shared" si="159"/>
        <v>0</v>
      </c>
      <c r="K430">
        <f t="shared" si="160"/>
        <v>81</v>
      </c>
      <c r="L430" t="s">
        <v>1577</v>
      </c>
      <c r="M430" t="s">
        <v>1577</v>
      </c>
      <c r="N430" t="e">
        <f t="shared" si="161"/>
        <v>#N/A</v>
      </c>
      <c r="O430" t="e">
        <f t="shared" si="162"/>
        <v>#N/A</v>
      </c>
      <c r="P430" t="e">
        <f t="shared" si="163"/>
        <v>#N/A</v>
      </c>
      <c r="Q430" t="e">
        <f t="shared" si="164"/>
        <v>#N/A</v>
      </c>
      <c r="R430" t="e">
        <f t="shared" si="165"/>
        <v>#N/A</v>
      </c>
      <c r="S430" t="e">
        <f t="shared" si="166"/>
        <v>#N/A</v>
      </c>
      <c r="T430" t="e">
        <f t="shared" si="167"/>
        <v>#N/A</v>
      </c>
      <c r="U430" t="e">
        <f t="shared" si="168"/>
        <v>#N/A</v>
      </c>
      <c r="V430" t="e">
        <f t="shared" si="169"/>
        <v>#N/A</v>
      </c>
      <c r="W430" t="e">
        <f t="shared" si="170"/>
        <v>#N/A</v>
      </c>
      <c r="X430" t="e">
        <f t="shared" si="171"/>
        <v>#N/A</v>
      </c>
      <c r="Y430" t="e">
        <f t="shared" si="172"/>
        <v>#N/A</v>
      </c>
      <c r="Z430" t="e">
        <f t="shared" si="173"/>
        <v>#N/A</v>
      </c>
      <c r="AA430" t="e">
        <f t="shared" si="174"/>
        <v>#N/A</v>
      </c>
      <c r="AB430" t="e">
        <f t="shared" si="175"/>
        <v>#N/A</v>
      </c>
      <c r="AC430" t="e">
        <f t="shared" si="176"/>
        <v>#N/A</v>
      </c>
      <c r="AD430" t="e">
        <f t="shared" si="177"/>
        <v>#N/A</v>
      </c>
      <c r="AE430" t="e">
        <f t="shared" si="178"/>
        <v>#N/A</v>
      </c>
      <c r="AF430" t="e">
        <f t="shared" si="179"/>
        <v>#N/A</v>
      </c>
    </row>
    <row r="431" spans="1:32" x14ac:dyDescent="0.25">
      <c r="A431" t="s">
        <v>706</v>
      </c>
      <c r="B431" t="s">
        <v>707</v>
      </c>
      <c r="C431">
        <v>192</v>
      </c>
      <c r="D431" t="s">
        <v>12</v>
      </c>
      <c r="E431">
        <v>70</v>
      </c>
      <c r="F431">
        <v>182</v>
      </c>
      <c r="G431">
        <v>438</v>
      </c>
      <c r="H431" t="s">
        <v>13</v>
      </c>
      <c r="I431">
        <f t="shared" si="158"/>
        <v>1</v>
      </c>
      <c r="J431">
        <f t="shared" si="159"/>
        <v>0</v>
      </c>
      <c r="K431">
        <f t="shared" si="160"/>
        <v>113</v>
      </c>
      <c r="L431" t="str">
        <f t="shared" ref="L431:L462" si="184">VLOOKUP(A431,пр,3,FALSE)</f>
        <v xml:space="preserve"> Mus musculus (Mouse).</v>
      </c>
      <c r="M431" t="str">
        <f t="shared" ref="M431:M462" si="185">VLOOKUP(A431,пр,4,FALSE)</f>
        <v xml:space="preserve"> NCBI_TaxID=10090 {ECO:0000313|Ensembl:ENSMUSP00000054591, ECO:0000313|Proteomes:UP000000589};</v>
      </c>
      <c r="N431" t="str">
        <f t="shared" si="161"/>
        <v>Eukaryota</v>
      </c>
      <c r="O431" t="str">
        <f t="shared" si="162"/>
        <v xml:space="preserve"> Metazoa</v>
      </c>
      <c r="P431" t="str">
        <f t="shared" si="163"/>
        <v xml:space="preserve"> Chordata</v>
      </c>
      <c r="Q431" t="str">
        <f t="shared" si="164"/>
        <v xml:space="preserve"> Craniata</v>
      </c>
      <c r="R431" t="str">
        <f t="shared" si="165"/>
        <v xml:space="preserve"> Vertebrata</v>
      </c>
      <c r="S431" t="str">
        <f t="shared" si="166"/>
        <v xml:space="preserve"> Euteleostomi</v>
      </c>
      <c r="T431" t="str">
        <f t="shared" si="167"/>
        <v>Mammalia</v>
      </c>
      <c r="U431" t="str">
        <f t="shared" si="168"/>
        <v xml:space="preserve"> Eutheria</v>
      </c>
      <c r="V431" t="str">
        <f t="shared" si="169"/>
        <v xml:space="preserve"> Euarchontoglires</v>
      </c>
      <c r="W431" t="str">
        <f t="shared" si="170"/>
        <v xml:space="preserve"> Glires</v>
      </c>
      <c r="X431" t="str">
        <f t="shared" si="171"/>
        <v xml:space="preserve"> Rodentia</v>
      </c>
      <c r="Y431" t="str">
        <f t="shared" si="172"/>
        <v xml:space="preserve"> Sciurognathi</v>
      </c>
      <c r="Z431" t="str">
        <f t="shared" si="173"/>
        <v>Muroidea</v>
      </c>
      <c r="AA431" t="str">
        <f t="shared" si="174"/>
        <v xml:space="preserve"> Muridae</v>
      </c>
      <c r="AB431" t="str">
        <f t="shared" si="175"/>
        <v xml:space="preserve"> Murinae</v>
      </c>
      <c r="AC431" t="str">
        <f t="shared" si="176"/>
        <v xml:space="preserve"> Mus</v>
      </c>
      <c r="AD431" t="str">
        <f t="shared" si="177"/>
        <v xml:space="preserve"> Mus.</v>
      </c>
      <c r="AE431">
        <f t="shared" si="178"/>
        <v>0</v>
      </c>
      <c r="AF431">
        <f t="shared" si="179"/>
        <v>0</v>
      </c>
    </row>
    <row r="432" spans="1:32" x14ac:dyDescent="0.25">
      <c r="A432" t="s">
        <v>708</v>
      </c>
      <c r="B432" t="s">
        <v>709</v>
      </c>
      <c r="C432">
        <v>167</v>
      </c>
      <c r="D432" t="s">
        <v>12</v>
      </c>
      <c r="E432">
        <v>46</v>
      </c>
      <c r="F432">
        <v>159</v>
      </c>
      <c r="G432">
        <v>438</v>
      </c>
      <c r="H432" t="s">
        <v>13</v>
      </c>
      <c r="I432">
        <f t="shared" si="158"/>
        <v>1</v>
      </c>
      <c r="J432">
        <f t="shared" si="159"/>
        <v>0</v>
      </c>
      <c r="K432">
        <f t="shared" si="160"/>
        <v>114</v>
      </c>
      <c r="L432" t="str">
        <f t="shared" si="184"/>
        <v xml:space="preserve"> Sus scrofa (Pig).</v>
      </c>
      <c r="M432" t="str">
        <f t="shared" si="185"/>
        <v xml:space="preserve"> NCBI_TaxID=9823 {ECO:0000313|Ensembl:ENSSSCP00000028554, ECO:0000313|Proteomes:UP000008227};</v>
      </c>
      <c r="N432" t="str">
        <f t="shared" si="161"/>
        <v>Eukaryota</v>
      </c>
      <c r="O432" t="str">
        <f t="shared" si="162"/>
        <v xml:space="preserve"> Metazoa</v>
      </c>
      <c r="P432" t="str">
        <f t="shared" si="163"/>
        <v xml:space="preserve"> Chordata</v>
      </c>
      <c r="Q432" t="str">
        <f t="shared" si="164"/>
        <v xml:space="preserve"> Craniata</v>
      </c>
      <c r="R432" t="str">
        <f t="shared" si="165"/>
        <v xml:space="preserve"> Vertebrata</v>
      </c>
      <c r="S432" t="str">
        <f t="shared" si="166"/>
        <v xml:space="preserve"> Euteleostomi</v>
      </c>
      <c r="T432" t="str">
        <f t="shared" si="167"/>
        <v>Mammalia</v>
      </c>
      <c r="U432" t="str">
        <f t="shared" si="168"/>
        <v xml:space="preserve"> Eutheria</v>
      </c>
      <c r="V432" t="str">
        <f t="shared" si="169"/>
        <v xml:space="preserve"> Laurasiatheria</v>
      </c>
      <c r="W432" t="str">
        <f t="shared" si="170"/>
        <v xml:space="preserve"> Cetartiodactyla</v>
      </c>
      <c r="X432" t="str">
        <f t="shared" si="171"/>
        <v xml:space="preserve"> Suina</v>
      </c>
      <c r="Y432" t="str">
        <f t="shared" si="172"/>
        <v xml:space="preserve"> Suidae</v>
      </c>
      <c r="Z432" t="str">
        <f t="shared" si="173"/>
        <v>Sus.</v>
      </c>
      <c r="AA432">
        <f t="shared" si="174"/>
        <v>0</v>
      </c>
      <c r="AB432">
        <f t="shared" si="175"/>
        <v>0</v>
      </c>
      <c r="AC432">
        <f t="shared" si="176"/>
        <v>0</v>
      </c>
      <c r="AD432">
        <f t="shared" si="177"/>
        <v>0</v>
      </c>
      <c r="AE432">
        <f t="shared" si="178"/>
        <v>0</v>
      </c>
      <c r="AF432">
        <f t="shared" si="179"/>
        <v>0</v>
      </c>
    </row>
    <row r="433" spans="1:32" x14ac:dyDescent="0.25">
      <c r="A433" t="s">
        <v>710</v>
      </c>
      <c r="B433" t="s">
        <v>711</v>
      </c>
      <c r="C433">
        <v>189</v>
      </c>
      <c r="D433" t="s">
        <v>12</v>
      </c>
      <c r="E433">
        <v>68</v>
      </c>
      <c r="F433">
        <v>181</v>
      </c>
      <c r="G433">
        <v>438</v>
      </c>
      <c r="H433" t="s">
        <v>13</v>
      </c>
      <c r="I433">
        <f t="shared" si="158"/>
        <v>1</v>
      </c>
      <c r="J433">
        <f t="shared" si="159"/>
        <v>0</v>
      </c>
      <c r="K433">
        <f t="shared" si="160"/>
        <v>114</v>
      </c>
      <c r="L433" t="str">
        <f t="shared" si="184"/>
        <v xml:space="preserve"> Pteropus alecto (Black flying fox).</v>
      </c>
      <c r="M433" t="str">
        <f t="shared" si="185"/>
        <v xml:space="preserve"> NCBI_TaxID=9402 {ECO:0000313|EMBL:ELK11917.1, ECO:0000313|Proteomes:UP000010552};</v>
      </c>
      <c r="N433" t="str">
        <f t="shared" si="161"/>
        <v>Eukaryota</v>
      </c>
      <c r="O433" t="str">
        <f t="shared" si="162"/>
        <v xml:space="preserve"> Metazoa</v>
      </c>
      <c r="P433" t="str">
        <f t="shared" si="163"/>
        <v xml:space="preserve"> Chordata</v>
      </c>
      <c r="Q433" t="str">
        <f t="shared" si="164"/>
        <v xml:space="preserve"> Craniata</v>
      </c>
      <c r="R433" t="str">
        <f t="shared" si="165"/>
        <v xml:space="preserve"> Vertebrata</v>
      </c>
      <c r="S433" t="str">
        <f t="shared" si="166"/>
        <v xml:space="preserve"> Euteleostomi</v>
      </c>
      <c r="T433" t="str">
        <f t="shared" si="167"/>
        <v>Mammalia</v>
      </c>
      <c r="U433" t="str">
        <f t="shared" si="168"/>
        <v xml:space="preserve"> Eutheria</v>
      </c>
      <c r="V433" t="str">
        <f t="shared" si="169"/>
        <v xml:space="preserve"> Laurasiatheria</v>
      </c>
      <c r="W433" t="str">
        <f t="shared" si="170"/>
        <v xml:space="preserve"> Chiroptera</v>
      </c>
      <c r="X433" t="str">
        <f t="shared" si="171"/>
        <v xml:space="preserve"> Megachiroptera</v>
      </c>
      <c r="Y433" t="str">
        <f t="shared" si="172"/>
        <v>Pteropodidae</v>
      </c>
      <c r="Z433" t="str">
        <f t="shared" si="173"/>
        <v xml:space="preserve"> Pteropodinae</v>
      </c>
      <c r="AA433" t="str">
        <f t="shared" si="174"/>
        <v xml:space="preserve"> Pteropus.</v>
      </c>
      <c r="AB433">
        <f t="shared" si="175"/>
        <v>0</v>
      </c>
      <c r="AC433">
        <f t="shared" si="176"/>
        <v>0</v>
      </c>
      <c r="AD433">
        <f t="shared" si="177"/>
        <v>0</v>
      </c>
      <c r="AE433">
        <f t="shared" si="178"/>
        <v>0</v>
      </c>
      <c r="AF433">
        <f t="shared" si="179"/>
        <v>0</v>
      </c>
    </row>
    <row r="434" spans="1:32" x14ac:dyDescent="0.25">
      <c r="A434" t="s">
        <v>712</v>
      </c>
      <c r="B434" t="s">
        <v>713</v>
      </c>
      <c r="C434">
        <v>169</v>
      </c>
      <c r="D434" t="s">
        <v>12</v>
      </c>
      <c r="E434">
        <v>29</v>
      </c>
      <c r="F434">
        <v>145</v>
      </c>
      <c r="G434">
        <v>438</v>
      </c>
      <c r="H434" t="s">
        <v>13</v>
      </c>
      <c r="I434">
        <f t="shared" si="158"/>
        <v>1</v>
      </c>
      <c r="J434">
        <f t="shared" si="159"/>
        <v>0</v>
      </c>
      <c r="K434">
        <f t="shared" si="160"/>
        <v>117</v>
      </c>
      <c r="L434" t="str">
        <f t="shared" si="184"/>
        <v xml:space="preserve"> Pteropus alecto (Black flying fox).</v>
      </c>
      <c r="M434" t="str">
        <f t="shared" si="185"/>
        <v xml:space="preserve"> NCBI_TaxID=9402 {ECO:0000313|EMBL:ELK14854.1, ECO:0000313|Proteomes:UP000010552};</v>
      </c>
      <c r="N434" t="str">
        <f t="shared" si="161"/>
        <v>Eukaryota</v>
      </c>
      <c r="O434" t="str">
        <f t="shared" si="162"/>
        <v xml:space="preserve"> Metazoa</v>
      </c>
      <c r="P434" t="str">
        <f t="shared" si="163"/>
        <v xml:space="preserve"> Chordata</v>
      </c>
      <c r="Q434" t="str">
        <f t="shared" si="164"/>
        <v xml:space="preserve"> Craniata</v>
      </c>
      <c r="R434" t="str">
        <f t="shared" si="165"/>
        <v xml:space="preserve"> Vertebrata</v>
      </c>
      <c r="S434" t="str">
        <f t="shared" si="166"/>
        <v xml:space="preserve"> Euteleostomi</v>
      </c>
      <c r="T434" t="str">
        <f t="shared" si="167"/>
        <v>Mammalia</v>
      </c>
      <c r="U434" t="str">
        <f t="shared" si="168"/>
        <v xml:space="preserve"> Eutheria</v>
      </c>
      <c r="V434" t="str">
        <f t="shared" si="169"/>
        <v xml:space="preserve"> Laurasiatheria</v>
      </c>
      <c r="W434" t="str">
        <f t="shared" si="170"/>
        <v xml:space="preserve"> Chiroptera</v>
      </c>
      <c r="X434" t="str">
        <f t="shared" si="171"/>
        <v xml:space="preserve"> Megachiroptera</v>
      </c>
      <c r="Y434" t="str">
        <f t="shared" si="172"/>
        <v>Pteropodidae</v>
      </c>
      <c r="Z434" t="str">
        <f t="shared" si="173"/>
        <v xml:space="preserve"> Pteropodinae</v>
      </c>
      <c r="AA434" t="str">
        <f t="shared" si="174"/>
        <v xml:space="preserve"> Pteropus.</v>
      </c>
      <c r="AB434">
        <f t="shared" si="175"/>
        <v>0</v>
      </c>
      <c r="AC434">
        <f t="shared" si="176"/>
        <v>0</v>
      </c>
      <c r="AD434">
        <f t="shared" si="177"/>
        <v>0</v>
      </c>
      <c r="AE434">
        <f t="shared" si="178"/>
        <v>0</v>
      </c>
      <c r="AF434">
        <f t="shared" si="179"/>
        <v>0</v>
      </c>
    </row>
    <row r="435" spans="1:32" x14ac:dyDescent="0.25">
      <c r="A435" t="s">
        <v>714</v>
      </c>
      <c r="B435" t="s">
        <v>715</v>
      </c>
      <c r="C435">
        <v>267</v>
      </c>
      <c r="D435" t="s">
        <v>12</v>
      </c>
      <c r="E435">
        <v>146</v>
      </c>
      <c r="F435">
        <v>262</v>
      </c>
      <c r="G435">
        <v>438</v>
      </c>
      <c r="H435" t="s">
        <v>13</v>
      </c>
      <c r="I435">
        <f t="shared" si="158"/>
        <v>1</v>
      </c>
      <c r="J435">
        <f t="shared" si="159"/>
        <v>1</v>
      </c>
      <c r="K435">
        <f t="shared" si="160"/>
        <v>117</v>
      </c>
      <c r="L435" t="str">
        <f t="shared" si="184"/>
        <v xml:space="preserve"> Pteropus alecto (Black flying fox).</v>
      </c>
      <c r="M435" t="str">
        <f t="shared" si="185"/>
        <v xml:space="preserve"> NCBI_TaxID=9402 {ECO:0000313|EMBL:ELK14852.1, ECO:0000313|Proteomes:UP000010552};</v>
      </c>
      <c r="N435" t="str">
        <f t="shared" si="161"/>
        <v>Eukaryota</v>
      </c>
      <c r="O435" t="str">
        <f t="shared" si="162"/>
        <v xml:space="preserve"> Metazoa</v>
      </c>
      <c r="P435" t="str">
        <f t="shared" si="163"/>
        <v xml:space="preserve"> Chordata</v>
      </c>
      <c r="Q435" t="str">
        <f t="shared" si="164"/>
        <v xml:space="preserve"> Craniata</v>
      </c>
      <c r="R435" t="str">
        <f t="shared" si="165"/>
        <v xml:space="preserve"> Vertebrata</v>
      </c>
      <c r="S435" t="str">
        <f t="shared" si="166"/>
        <v xml:space="preserve"> Euteleostomi</v>
      </c>
      <c r="T435" t="str">
        <f t="shared" si="167"/>
        <v>Mammalia</v>
      </c>
      <c r="U435" t="str">
        <f t="shared" si="168"/>
        <v xml:space="preserve"> Eutheria</v>
      </c>
      <c r="V435" t="str">
        <f t="shared" si="169"/>
        <v xml:space="preserve"> Laurasiatheria</v>
      </c>
      <c r="W435" t="str">
        <f t="shared" si="170"/>
        <v xml:space="preserve"> Chiroptera</v>
      </c>
      <c r="X435" t="str">
        <f t="shared" si="171"/>
        <v xml:space="preserve"> Megachiroptera</v>
      </c>
      <c r="Y435" t="str">
        <f t="shared" si="172"/>
        <v>Pteropodidae</v>
      </c>
      <c r="Z435" t="str">
        <f t="shared" si="173"/>
        <v xml:space="preserve"> Pteropodinae</v>
      </c>
      <c r="AA435" t="str">
        <f t="shared" si="174"/>
        <v xml:space="preserve"> Pteropus.</v>
      </c>
      <c r="AB435">
        <f t="shared" si="175"/>
        <v>0</v>
      </c>
      <c r="AC435">
        <f t="shared" si="176"/>
        <v>0</v>
      </c>
      <c r="AD435">
        <f t="shared" si="177"/>
        <v>0</v>
      </c>
      <c r="AE435">
        <f t="shared" si="178"/>
        <v>0</v>
      </c>
      <c r="AF435">
        <f t="shared" si="179"/>
        <v>0</v>
      </c>
    </row>
    <row r="436" spans="1:32" x14ac:dyDescent="0.25">
      <c r="A436" t="s">
        <v>714</v>
      </c>
      <c r="B436" t="s">
        <v>715</v>
      </c>
      <c r="C436">
        <v>267</v>
      </c>
      <c r="D436" t="s">
        <v>26</v>
      </c>
      <c r="E436">
        <v>1</v>
      </c>
      <c r="F436">
        <v>104</v>
      </c>
      <c r="G436">
        <v>101</v>
      </c>
      <c r="H436" t="s">
        <v>27</v>
      </c>
      <c r="I436">
        <f t="shared" si="158"/>
        <v>1</v>
      </c>
      <c r="J436">
        <f t="shared" si="159"/>
        <v>1</v>
      </c>
      <c r="K436">
        <f t="shared" si="160"/>
        <v>117</v>
      </c>
      <c r="L436" t="str">
        <f t="shared" si="184"/>
        <v xml:space="preserve"> Pteropus alecto (Black flying fox).</v>
      </c>
      <c r="M436" t="str">
        <f t="shared" si="185"/>
        <v xml:space="preserve"> NCBI_TaxID=9402 {ECO:0000313|EMBL:ELK14852.1, ECO:0000313|Proteomes:UP000010552};</v>
      </c>
      <c r="N436" t="str">
        <f t="shared" si="161"/>
        <v>Eukaryota</v>
      </c>
      <c r="O436" t="str">
        <f t="shared" si="162"/>
        <v xml:space="preserve"> Metazoa</v>
      </c>
      <c r="P436" t="str">
        <f t="shared" si="163"/>
        <v xml:space="preserve"> Chordata</v>
      </c>
      <c r="Q436" t="str">
        <f t="shared" si="164"/>
        <v xml:space="preserve"> Craniata</v>
      </c>
      <c r="R436" t="str">
        <f t="shared" si="165"/>
        <v xml:space="preserve"> Vertebrata</v>
      </c>
      <c r="S436" t="str">
        <f t="shared" si="166"/>
        <v xml:space="preserve"> Euteleostomi</v>
      </c>
      <c r="T436" t="str">
        <f t="shared" si="167"/>
        <v>Mammalia</v>
      </c>
      <c r="U436" t="str">
        <f t="shared" si="168"/>
        <v xml:space="preserve"> Eutheria</v>
      </c>
      <c r="V436" t="str">
        <f t="shared" si="169"/>
        <v xml:space="preserve"> Laurasiatheria</v>
      </c>
      <c r="W436" t="str">
        <f t="shared" si="170"/>
        <v xml:space="preserve"> Chiroptera</v>
      </c>
      <c r="X436" t="str">
        <f t="shared" si="171"/>
        <v xml:space="preserve"> Megachiroptera</v>
      </c>
      <c r="Y436" t="str">
        <f t="shared" si="172"/>
        <v>Pteropodidae</v>
      </c>
      <c r="Z436" t="str">
        <f t="shared" si="173"/>
        <v xml:space="preserve"> Pteropodinae</v>
      </c>
      <c r="AA436" t="str">
        <f t="shared" si="174"/>
        <v xml:space="preserve"> Pteropus.</v>
      </c>
      <c r="AB436">
        <f t="shared" si="175"/>
        <v>0</v>
      </c>
      <c r="AC436">
        <f t="shared" si="176"/>
        <v>0</v>
      </c>
      <c r="AD436">
        <f t="shared" si="177"/>
        <v>0</v>
      </c>
      <c r="AE436">
        <f t="shared" si="178"/>
        <v>0</v>
      </c>
      <c r="AF436">
        <f t="shared" si="179"/>
        <v>0</v>
      </c>
    </row>
    <row r="437" spans="1:32" x14ac:dyDescent="0.25">
      <c r="A437" t="s">
        <v>716</v>
      </c>
      <c r="B437" t="s">
        <v>717</v>
      </c>
      <c r="C437">
        <v>84</v>
      </c>
      <c r="D437" t="s">
        <v>12</v>
      </c>
      <c r="E437">
        <v>4</v>
      </c>
      <c r="F437">
        <v>84</v>
      </c>
      <c r="G437">
        <v>438</v>
      </c>
      <c r="H437" t="s">
        <v>13</v>
      </c>
      <c r="I437">
        <f t="shared" si="158"/>
        <v>1</v>
      </c>
      <c r="J437">
        <f t="shared" si="159"/>
        <v>0</v>
      </c>
      <c r="K437">
        <f t="shared" si="160"/>
        <v>81</v>
      </c>
      <c r="L437" t="str">
        <f t="shared" si="184"/>
        <v xml:space="preserve"> Pteropus alecto (Black flying fox).</v>
      </c>
      <c r="M437" t="str">
        <f t="shared" si="185"/>
        <v xml:space="preserve"> NCBI_TaxID=9402 {ECO:0000313|EMBL:ELK14855.1, ECO:0000313|Proteomes:UP000010552};</v>
      </c>
      <c r="N437" t="str">
        <f t="shared" si="161"/>
        <v>Eukaryota</v>
      </c>
      <c r="O437" t="str">
        <f t="shared" si="162"/>
        <v xml:space="preserve"> Metazoa</v>
      </c>
      <c r="P437" t="str">
        <f t="shared" si="163"/>
        <v xml:space="preserve"> Chordata</v>
      </c>
      <c r="Q437" t="str">
        <f t="shared" si="164"/>
        <v xml:space="preserve"> Craniata</v>
      </c>
      <c r="R437" t="str">
        <f t="shared" si="165"/>
        <v xml:space="preserve"> Vertebrata</v>
      </c>
      <c r="S437" t="str">
        <f t="shared" si="166"/>
        <v xml:space="preserve"> Euteleostomi</v>
      </c>
      <c r="T437" t="str">
        <f t="shared" si="167"/>
        <v>Mammalia</v>
      </c>
      <c r="U437" t="str">
        <f t="shared" si="168"/>
        <v xml:space="preserve"> Eutheria</v>
      </c>
      <c r="V437" t="str">
        <f t="shared" si="169"/>
        <v xml:space="preserve"> Laurasiatheria</v>
      </c>
      <c r="W437" t="str">
        <f t="shared" si="170"/>
        <v xml:space="preserve"> Chiroptera</v>
      </c>
      <c r="X437" t="str">
        <f t="shared" si="171"/>
        <v xml:space="preserve"> Megachiroptera</v>
      </c>
      <c r="Y437" t="str">
        <f t="shared" si="172"/>
        <v>Pteropodidae</v>
      </c>
      <c r="Z437" t="str">
        <f t="shared" si="173"/>
        <v xml:space="preserve"> Pteropodinae</v>
      </c>
      <c r="AA437" t="str">
        <f t="shared" si="174"/>
        <v xml:space="preserve"> Pteropus.</v>
      </c>
      <c r="AB437">
        <f t="shared" si="175"/>
        <v>0</v>
      </c>
      <c r="AC437">
        <f t="shared" si="176"/>
        <v>0</v>
      </c>
      <c r="AD437">
        <f t="shared" si="177"/>
        <v>0</v>
      </c>
      <c r="AE437">
        <f t="shared" si="178"/>
        <v>0</v>
      </c>
      <c r="AF437">
        <f t="shared" si="179"/>
        <v>0</v>
      </c>
    </row>
    <row r="438" spans="1:32" x14ac:dyDescent="0.25">
      <c r="A438" t="s">
        <v>718</v>
      </c>
      <c r="B438" t="s">
        <v>719</v>
      </c>
      <c r="C438">
        <v>270</v>
      </c>
      <c r="D438" t="s">
        <v>12</v>
      </c>
      <c r="E438">
        <v>156</v>
      </c>
      <c r="F438">
        <v>265</v>
      </c>
      <c r="G438">
        <v>438</v>
      </c>
      <c r="H438" t="s">
        <v>13</v>
      </c>
      <c r="I438">
        <f t="shared" si="158"/>
        <v>1</v>
      </c>
      <c r="J438">
        <f t="shared" si="159"/>
        <v>1</v>
      </c>
      <c r="K438">
        <f t="shared" si="160"/>
        <v>110</v>
      </c>
      <c r="L438" t="str">
        <f t="shared" si="184"/>
        <v xml:space="preserve"> Pteropus alecto (Black flying fox).</v>
      </c>
      <c r="M438" t="str">
        <f t="shared" si="185"/>
        <v xml:space="preserve"> NCBI_TaxID=9402 {ECO:0000313|EMBL:ELK14851.1, ECO:0000313|Proteomes:UP000010552};</v>
      </c>
      <c r="N438" t="str">
        <f t="shared" si="161"/>
        <v>Eukaryota</v>
      </c>
      <c r="O438" t="str">
        <f t="shared" si="162"/>
        <v xml:space="preserve"> Metazoa</v>
      </c>
      <c r="P438" t="str">
        <f t="shared" si="163"/>
        <v xml:space="preserve"> Chordata</v>
      </c>
      <c r="Q438" t="str">
        <f t="shared" si="164"/>
        <v xml:space="preserve"> Craniata</v>
      </c>
      <c r="R438" t="str">
        <f t="shared" si="165"/>
        <v xml:space="preserve"> Vertebrata</v>
      </c>
      <c r="S438" t="str">
        <f t="shared" si="166"/>
        <v xml:space="preserve"> Euteleostomi</v>
      </c>
      <c r="T438" t="str">
        <f t="shared" si="167"/>
        <v>Mammalia</v>
      </c>
      <c r="U438" t="str">
        <f t="shared" si="168"/>
        <v xml:space="preserve"> Eutheria</v>
      </c>
      <c r="V438" t="str">
        <f t="shared" si="169"/>
        <v xml:space="preserve"> Laurasiatheria</v>
      </c>
      <c r="W438" t="str">
        <f t="shared" si="170"/>
        <v xml:space="preserve"> Chiroptera</v>
      </c>
      <c r="X438" t="str">
        <f t="shared" si="171"/>
        <v xml:space="preserve"> Megachiroptera</v>
      </c>
      <c r="Y438" t="str">
        <f t="shared" si="172"/>
        <v>Pteropodidae</v>
      </c>
      <c r="Z438" t="str">
        <f t="shared" si="173"/>
        <v xml:space="preserve"> Pteropodinae</v>
      </c>
      <c r="AA438" t="str">
        <f t="shared" si="174"/>
        <v xml:space="preserve"> Pteropus.</v>
      </c>
      <c r="AB438">
        <f t="shared" si="175"/>
        <v>0</v>
      </c>
      <c r="AC438">
        <f t="shared" si="176"/>
        <v>0</v>
      </c>
      <c r="AD438">
        <f t="shared" si="177"/>
        <v>0</v>
      </c>
      <c r="AE438">
        <f t="shared" si="178"/>
        <v>0</v>
      </c>
      <c r="AF438">
        <f t="shared" si="179"/>
        <v>0</v>
      </c>
    </row>
    <row r="439" spans="1:32" x14ac:dyDescent="0.25">
      <c r="A439" t="s">
        <v>718</v>
      </c>
      <c r="B439" t="s">
        <v>719</v>
      </c>
      <c r="C439">
        <v>270</v>
      </c>
      <c r="D439" t="s">
        <v>26</v>
      </c>
      <c r="E439">
        <v>1</v>
      </c>
      <c r="F439">
        <v>109</v>
      </c>
      <c r="G439">
        <v>101</v>
      </c>
      <c r="H439" t="s">
        <v>27</v>
      </c>
      <c r="I439">
        <f t="shared" si="158"/>
        <v>1</v>
      </c>
      <c r="J439">
        <f t="shared" si="159"/>
        <v>1</v>
      </c>
      <c r="K439">
        <f t="shared" si="160"/>
        <v>110</v>
      </c>
      <c r="L439" t="str">
        <f t="shared" si="184"/>
        <v xml:space="preserve"> Pteropus alecto (Black flying fox).</v>
      </c>
      <c r="M439" t="str">
        <f t="shared" si="185"/>
        <v xml:space="preserve"> NCBI_TaxID=9402 {ECO:0000313|EMBL:ELK14851.1, ECO:0000313|Proteomes:UP000010552};</v>
      </c>
      <c r="N439" t="str">
        <f t="shared" si="161"/>
        <v>Eukaryota</v>
      </c>
      <c r="O439" t="str">
        <f t="shared" si="162"/>
        <v xml:space="preserve"> Metazoa</v>
      </c>
      <c r="P439" t="str">
        <f t="shared" si="163"/>
        <v xml:space="preserve"> Chordata</v>
      </c>
      <c r="Q439" t="str">
        <f t="shared" si="164"/>
        <v xml:space="preserve"> Craniata</v>
      </c>
      <c r="R439" t="str">
        <f t="shared" si="165"/>
        <v xml:space="preserve"> Vertebrata</v>
      </c>
      <c r="S439" t="str">
        <f t="shared" si="166"/>
        <v xml:space="preserve"> Euteleostomi</v>
      </c>
      <c r="T439" t="str">
        <f t="shared" si="167"/>
        <v>Mammalia</v>
      </c>
      <c r="U439" t="str">
        <f t="shared" si="168"/>
        <v xml:space="preserve"> Eutheria</v>
      </c>
      <c r="V439" t="str">
        <f t="shared" si="169"/>
        <v xml:space="preserve"> Laurasiatheria</v>
      </c>
      <c r="W439" t="str">
        <f t="shared" si="170"/>
        <v xml:space="preserve"> Chiroptera</v>
      </c>
      <c r="X439" t="str">
        <f t="shared" si="171"/>
        <v xml:space="preserve"> Megachiroptera</v>
      </c>
      <c r="Y439" t="str">
        <f t="shared" si="172"/>
        <v>Pteropodidae</v>
      </c>
      <c r="Z439" t="str">
        <f t="shared" si="173"/>
        <v xml:space="preserve"> Pteropodinae</v>
      </c>
      <c r="AA439" t="str">
        <f t="shared" si="174"/>
        <v xml:space="preserve"> Pteropus.</v>
      </c>
      <c r="AB439">
        <f t="shared" si="175"/>
        <v>0</v>
      </c>
      <c r="AC439">
        <f t="shared" si="176"/>
        <v>0</v>
      </c>
      <c r="AD439">
        <f t="shared" si="177"/>
        <v>0</v>
      </c>
      <c r="AE439">
        <f t="shared" si="178"/>
        <v>0</v>
      </c>
      <c r="AF439">
        <f t="shared" si="179"/>
        <v>0</v>
      </c>
    </row>
    <row r="440" spans="1:32" x14ac:dyDescent="0.25">
      <c r="A440" t="s">
        <v>720</v>
      </c>
      <c r="B440" t="s">
        <v>721</v>
      </c>
      <c r="C440">
        <v>226</v>
      </c>
      <c r="D440" t="s">
        <v>12</v>
      </c>
      <c r="E440">
        <v>110</v>
      </c>
      <c r="F440">
        <v>223</v>
      </c>
      <c r="G440">
        <v>438</v>
      </c>
      <c r="H440" t="s">
        <v>13</v>
      </c>
      <c r="I440">
        <f t="shared" si="158"/>
        <v>1</v>
      </c>
      <c r="J440">
        <f t="shared" si="159"/>
        <v>0</v>
      </c>
      <c r="K440">
        <f t="shared" si="160"/>
        <v>114</v>
      </c>
      <c r="L440" t="str">
        <f t="shared" si="184"/>
        <v xml:space="preserve"> Pteropus alecto (Black flying fox).</v>
      </c>
      <c r="M440" t="str">
        <f t="shared" si="185"/>
        <v xml:space="preserve"> NCBI_TaxID=9402 {ECO:0000313|EMBL:ELK14856.1, ECO:0000313|Proteomes:UP000010552};</v>
      </c>
      <c r="N440" t="str">
        <f t="shared" si="161"/>
        <v>Eukaryota</v>
      </c>
      <c r="O440" t="str">
        <f t="shared" si="162"/>
        <v xml:space="preserve"> Metazoa</v>
      </c>
      <c r="P440" t="str">
        <f t="shared" si="163"/>
        <v xml:space="preserve"> Chordata</v>
      </c>
      <c r="Q440" t="str">
        <f t="shared" si="164"/>
        <v xml:space="preserve"> Craniata</v>
      </c>
      <c r="R440" t="str">
        <f t="shared" si="165"/>
        <v xml:space="preserve"> Vertebrata</v>
      </c>
      <c r="S440" t="str">
        <f t="shared" si="166"/>
        <v xml:space="preserve"> Euteleostomi</v>
      </c>
      <c r="T440" t="str">
        <f t="shared" si="167"/>
        <v>Mammalia</v>
      </c>
      <c r="U440" t="str">
        <f t="shared" si="168"/>
        <v xml:space="preserve"> Eutheria</v>
      </c>
      <c r="V440" t="str">
        <f t="shared" si="169"/>
        <v xml:space="preserve"> Laurasiatheria</v>
      </c>
      <c r="W440" t="str">
        <f t="shared" si="170"/>
        <v xml:space="preserve"> Chiroptera</v>
      </c>
      <c r="X440" t="str">
        <f t="shared" si="171"/>
        <v xml:space="preserve"> Megachiroptera</v>
      </c>
      <c r="Y440" t="str">
        <f t="shared" si="172"/>
        <v>Pteropodidae</v>
      </c>
      <c r="Z440" t="str">
        <f t="shared" si="173"/>
        <v xml:space="preserve"> Pteropodinae</v>
      </c>
      <c r="AA440" t="str">
        <f t="shared" si="174"/>
        <v xml:space="preserve"> Pteropus.</v>
      </c>
      <c r="AB440">
        <f t="shared" si="175"/>
        <v>0</v>
      </c>
      <c r="AC440">
        <f t="shared" si="176"/>
        <v>0</v>
      </c>
      <c r="AD440">
        <f t="shared" si="177"/>
        <v>0</v>
      </c>
      <c r="AE440">
        <f t="shared" si="178"/>
        <v>0</v>
      </c>
      <c r="AF440">
        <f t="shared" si="179"/>
        <v>0</v>
      </c>
    </row>
    <row r="441" spans="1:32" x14ac:dyDescent="0.25">
      <c r="A441" t="s">
        <v>722</v>
      </c>
      <c r="B441" t="s">
        <v>723</v>
      </c>
      <c r="C441">
        <v>204</v>
      </c>
      <c r="D441" t="s">
        <v>12</v>
      </c>
      <c r="E441">
        <v>61</v>
      </c>
      <c r="F441">
        <v>180</v>
      </c>
      <c r="G441">
        <v>438</v>
      </c>
      <c r="H441" t="s">
        <v>13</v>
      </c>
      <c r="I441">
        <f t="shared" si="158"/>
        <v>1</v>
      </c>
      <c r="J441">
        <f t="shared" si="159"/>
        <v>0</v>
      </c>
      <c r="K441">
        <f t="shared" si="160"/>
        <v>120</v>
      </c>
      <c r="L441" t="str">
        <f t="shared" si="184"/>
        <v xml:space="preserve"> Pteropus alecto (Black flying fox).</v>
      </c>
      <c r="M441" t="str">
        <f t="shared" si="185"/>
        <v xml:space="preserve"> NCBI_TaxID=9402 {ECO:0000313|EMBL:ELK14853.1, ECO:0000313|Proteomes:UP000010552};</v>
      </c>
      <c r="N441" t="str">
        <f t="shared" si="161"/>
        <v>Eukaryota</v>
      </c>
      <c r="O441" t="str">
        <f t="shared" si="162"/>
        <v xml:space="preserve"> Metazoa</v>
      </c>
      <c r="P441" t="str">
        <f t="shared" si="163"/>
        <v xml:space="preserve"> Chordata</v>
      </c>
      <c r="Q441" t="str">
        <f t="shared" si="164"/>
        <v xml:space="preserve"> Craniata</v>
      </c>
      <c r="R441" t="str">
        <f t="shared" si="165"/>
        <v xml:space="preserve"> Vertebrata</v>
      </c>
      <c r="S441" t="str">
        <f t="shared" si="166"/>
        <v xml:space="preserve"> Euteleostomi</v>
      </c>
      <c r="T441" t="str">
        <f t="shared" si="167"/>
        <v>Mammalia</v>
      </c>
      <c r="U441" t="str">
        <f t="shared" si="168"/>
        <v xml:space="preserve"> Eutheria</v>
      </c>
      <c r="V441" t="str">
        <f t="shared" si="169"/>
        <v xml:space="preserve"> Laurasiatheria</v>
      </c>
      <c r="W441" t="str">
        <f t="shared" si="170"/>
        <v xml:space="preserve"> Chiroptera</v>
      </c>
      <c r="X441" t="str">
        <f t="shared" si="171"/>
        <v xml:space="preserve"> Megachiroptera</v>
      </c>
      <c r="Y441" t="str">
        <f t="shared" si="172"/>
        <v>Pteropodidae</v>
      </c>
      <c r="Z441" t="str">
        <f t="shared" si="173"/>
        <v xml:space="preserve"> Pteropodinae</v>
      </c>
      <c r="AA441" t="str">
        <f t="shared" si="174"/>
        <v xml:space="preserve"> Pteropus.</v>
      </c>
      <c r="AB441">
        <f t="shared" si="175"/>
        <v>0</v>
      </c>
      <c r="AC441">
        <f t="shared" si="176"/>
        <v>0</v>
      </c>
      <c r="AD441">
        <f t="shared" si="177"/>
        <v>0</v>
      </c>
      <c r="AE441">
        <f t="shared" si="178"/>
        <v>0</v>
      </c>
      <c r="AF441">
        <f t="shared" si="179"/>
        <v>0</v>
      </c>
    </row>
    <row r="442" spans="1:32" x14ac:dyDescent="0.25">
      <c r="A442" t="s">
        <v>724</v>
      </c>
      <c r="B442" t="s">
        <v>725</v>
      </c>
      <c r="C442">
        <v>142</v>
      </c>
      <c r="D442" t="s">
        <v>12</v>
      </c>
      <c r="E442">
        <v>23</v>
      </c>
      <c r="F442">
        <v>138</v>
      </c>
      <c r="G442">
        <v>438</v>
      </c>
      <c r="H442" t="s">
        <v>13</v>
      </c>
      <c r="I442">
        <f t="shared" si="158"/>
        <v>1</v>
      </c>
      <c r="J442">
        <f t="shared" si="159"/>
        <v>0</v>
      </c>
      <c r="K442">
        <f t="shared" si="160"/>
        <v>116</v>
      </c>
      <c r="L442" t="str">
        <f t="shared" si="184"/>
        <v xml:space="preserve"> Myotis davidii (David's myotis).</v>
      </c>
      <c r="M442" t="str">
        <f t="shared" si="185"/>
        <v xml:space="preserve"> NCBI_TaxID=225400 {ECO:0000313|EMBL:ELK24494.1, ECO:0000313|Proteomes:UP000010556};</v>
      </c>
      <c r="N442" t="str">
        <f t="shared" si="161"/>
        <v>Eukaryota</v>
      </c>
      <c r="O442" t="str">
        <f t="shared" si="162"/>
        <v xml:space="preserve"> Metazoa</v>
      </c>
      <c r="P442" t="str">
        <f t="shared" si="163"/>
        <v xml:space="preserve"> Chordata</v>
      </c>
      <c r="Q442" t="str">
        <f t="shared" si="164"/>
        <v xml:space="preserve"> Craniata</v>
      </c>
      <c r="R442" t="str">
        <f t="shared" si="165"/>
        <v xml:space="preserve"> Vertebrata</v>
      </c>
      <c r="S442" t="str">
        <f t="shared" si="166"/>
        <v xml:space="preserve"> Euteleostomi</v>
      </c>
      <c r="T442" t="str">
        <f t="shared" si="167"/>
        <v>Mammalia</v>
      </c>
      <c r="U442" t="str">
        <f t="shared" si="168"/>
        <v xml:space="preserve"> Eutheria</v>
      </c>
      <c r="V442" t="str">
        <f t="shared" si="169"/>
        <v xml:space="preserve"> Laurasiatheria</v>
      </c>
      <c r="W442" t="str">
        <f t="shared" si="170"/>
        <v xml:space="preserve"> Chiroptera</v>
      </c>
      <c r="X442" t="str">
        <f t="shared" si="171"/>
        <v xml:space="preserve"> Microchiroptera</v>
      </c>
      <c r="Y442" t="str">
        <f t="shared" si="172"/>
        <v>Vespertilionidae</v>
      </c>
      <c r="Z442" t="str">
        <f t="shared" si="173"/>
        <v xml:space="preserve"> Myotis.</v>
      </c>
      <c r="AA442">
        <f t="shared" si="174"/>
        <v>0</v>
      </c>
      <c r="AB442">
        <f t="shared" si="175"/>
        <v>0</v>
      </c>
      <c r="AC442">
        <f t="shared" si="176"/>
        <v>0</v>
      </c>
      <c r="AD442">
        <f t="shared" si="177"/>
        <v>0</v>
      </c>
      <c r="AE442">
        <f t="shared" si="178"/>
        <v>0</v>
      </c>
      <c r="AF442">
        <f t="shared" si="179"/>
        <v>0</v>
      </c>
    </row>
    <row r="443" spans="1:32" x14ac:dyDescent="0.25">
      <c r="A443" t="s">
        <v>726</v>
      </c>
      <c r="B443" t="s">
        <v>727</v>
      </c>
      <c r="C443">
        <v>149</v>
      </c>
      <c r="D443" t="s">
        <v>12</v>
      </c>
      <c r="E443">
        <v>15</v>
      </c>
      <c r="F443">
        <v>132</v>
      </c>
      <c r="G443">
        <v>438</v>
      </c>
      <c r="H443" t="s">
        <v>13</v>
      </c>
      <c r="I443">
        <f t="shared" si="158"/>
        <v>1</v>
      </c>
      <c r="J443">
        <f t="shared" si="159"/>
        <v>0</v>
      </c>
      <c r="K443">
        <f t="shared" si="160"/>
        <v>118</v>
      </c>
      <c r="L443" t="str">
        <f t="shared" si="184"/>
        <v xml:space="preserve"> Myotis davidii (David's myotis).</v>
      </c>
      <c r="M443" t="str">
        <f t="shared" si="185"/>
        <v xml:space="preserve"> NCBI_TaxID=225400 {ECO:0000313|EMBL:ELK24492.1, ECO:0000313|Proteomes:UP000010556};</v>
      </c>
      <c r="N443" t="str">
        <f t="shared" si="161"/>
        <v>Eukaryota</v>
      </c>
      <c r="O443" t="str">
        <f t="shared" si="162"/>
        <v xml:space="preserve"> Metazoa</v>
      </c>
      <c r="P443" t="str">
        <f t="shared" si="163"/>
        <v xml:space="preserve"> Chordata</v>
      </c>
      <c r="Q443" t="str">
        <f t="shared" si="164"/>
        <v xml:space="preserve"> Craniata</v>
      </c>
      <c r="R443" t="str">
        <f t="shared" si="165"/>
        <v xml:space="preserve"> Vertebrata</v>
      </c>
      <c r="S443" t="str">
        <f t="shared" si="166"/>
        <v xml:space="preserve"> Euteleostomi</v>
      </c>
      <c r="T443" t="str">
        <f t="shared" si="167"/>
        <v>Mammalia</v>
      </c>
      <c r="U443" t="str">
        <f t="shared" si="168"/>
        <v xml:space="preserve"> Eutheria</v>
      </c>
      <c r="V443" t="str">
        <f t="shared" si="169"/>
        <v xml:space="preserve"> Laurasiatheria</v>
      </c>
      <c r="W443" t="str">
        <f t="shared" si="170"/>
        <v xml:space="preserve"> Chiroptera</v>
      </c>
      <c r="X443" t="str">
        <f t="shared" si="171"/>
        <v xml:space="preserve"> Microchiroptera</v>
      </c>
      <c r="Y443" t="str">
        <f t="shared" si="172"/>
        <v>Vespertilionidae</v>
      </c>
      <c r="Z443" t="str">
        <f t="shared" si="173"/>
        <v xml:space="preserve"> Myotis.</v>
      </c>
      <c r="AA443">
        <f t="shared" si="174"/>
        <v>0</v>
      </c>
      <c r="AB443">
        <f t="shared" si="175"/>
        <v>0</v>
      </c>
      <c r="AC443">
        <f t="shared" si="176"/>
        <v>0</v>
      </c>
      <c r="AD443">
        <f t="shared" si="177"/>
        <v>0</v>
      </c>
      <c r="AE443">
        <f t="shared" si="178"/>
        <v>0</v>
      </c>
      <c r="AF443">
        <f t="shared" si="179"/>
        <v>0</v>
      </c>
    </row>
    <row r="444" spans="1:32" x14ac:dyDescent="0.25">
      <c r="A444" t="s">
        <v>728</v>
      </c>
      <c r="B444" t="s">
        <v>729</v>
      </c>
      <c r="C444">
        <v>176</v>
      </c>
      <c r="D444" t="s">
        <v>12</v>
      </c>
      <c r="E444">
        <v>60</v>
      </c>
      <c r="F444">
        <v>173</v>
      </c>
      <c r="G444">
        <v>438</v>
      </c>
      <c r="H444" t="s">
        <v>13</v>
      </c>
      <c r="I444">
        <f t="shared" si="158"/>
        <v>1</v>
      </c>
      <c r="J444">
        <f t="shared" si="159"/>
        <v>0</v>
      </c>
      <c r="K444">
        <f t="shared" si="160"/>
        <v>114</v>
      </c>
      <c r="L444" t="str">
        <f t="shared" si="184"/>
        <v xml:space="preserve"> Myotis davidii (David's myotis).</v>
      </c>
      <c r="M444" t="str">
        <f t="shared" si="185"/>
        <v xml:space="preserve"> NCBI_TaxID=225400 {ECO:0000313|EMBL:ELK24495.1, ECO:0000313|Proteomes:UP000010556};</v>
      </c>
      <c r="N444" t="str">
        <f t="shared" si="161"/>
        <v>Eukaryota</v>
      </c>
      <c r="O444" t="str">
        <f t="shared" si="162"/>
        <v xml:space="preserve"> Metazoa</v>
      </c>
      <c r="P444" t="str">
        <f t="shared" si="163"/>
        <v xml:space="preserve"> Chordata</v>
      </c>
      <c r="Q444" t="str">
        <f t="shared" si="164"/>
        <v xml:space="preserve"> Craniata</v>
      </c>
      <c r="R444" t="str">
        <f t="shared" si="165"/>
        <v xml:space="preserve"> Vertebrata</v>
      </c>
      <c r="S444" t="str">
        <f t="shared" si="166"/>
        <v xml:space="preserve"> Euteleostomi</v>
      </c>
      <c r="T444" t="str">
        <f t="shared" si="167"/>
        <v>Mammalia</v>
      </c>
      <c r="U444" t="str">
        <f t="shared" si="168"/>
        <v xml:space="preserve"> Eutheria</v>
      </c>
      <c r="V444" t="str">
        <f t="shared" si="169"/>
        <v xml:space="preserve"> Laurasiatheria</v>
      </c>
      <c r="W444" t="str">
        <f t="shared" si="170"/>
        <v xml:space="preserve"> Chiroptera</v>
      </c>
      <c r="X444" t="str">
        <f t="shared" si="171"/>
        <v xml:space="preserve"> Microchiroptera</v>
      </c>
      <c r="Y444" t="str">
        <f t="shared" si="172"/>
        <v>Vespertilionidae</v>
      </c>
      <c r="Z444" t="str">
        <f t="shared" si="173"/>
        <v xml:space="preserve"> Myotis.</v>
      </c>
      <c r="AA444">
        <f t="shared" si="174"/>
        <v>0</v>
      </c>
      <c r="AB444">
        <f t="shared" si="175"/>
        <v>0</v>
      </c>
      <c r="AC444">
        <f t="shared" si="176"/>
        <v>0</v>
      </c>
      <c r="AD444">
        <f t="shared" si="177"/>
        <v>0</v>
      </c>
      <c r="AE444">
        <f t="shared" si="178"/>
        <v>0</v>
      </c>
      <c r="AF444">
        <f t="shared" si="179"/>
        <v>0</v>
      </c>
    </row>
    <row r="445" spans="1:32" x14ac:dyDescent="0.25">
      <c r="A445" t="s">
        <v>730</v>
      </c>
      <c r="B445" t="s">
        <v>731</v>
      </c>
      <c r="C445">
        <v>70</v>
      </c>
      <c r="D445" t="s">
        <v>12</v>
      </c>
      <c r="E445">
        <v>2</v>
      </c>
      <c r="F445">
        <v>66</v>
      </c>
      <c r="G445">
        <v>438</v>
      </c>
      <c r="H445" t="s">
        <v>13</v>
      </c>
      <c r="I445">
        <f t="shared" si="158"/>
        <v>1</v>
      </c>
      <c r="J445">
        <f t="shared" si="159"/>
        <v>0</v>
      </c>
      <c r="K445">
        <f t="shared" si="160"/>
        <v>65</v>
      </c>
      <c r="L445" t="str">
        <f t="shared" si="184"/>
        <v xml:space="preserve"> Myotis davidii (David's myotis).</v>
      </c>
      <c r="M445" t="str">
        <f t="shared" si="185"/>
        <v xml:space="preserve"> NCBI_TaxID=225400 {ECO:0000313|EMBL:ELK24493.1, ECO:0000313|Proteomes:UP000010556};</v>
      </c>
      <c r="N445" t="str">
        <f t="shared" si="161"/>
        <v>Eukaryota</v>
      </c>
      <c r="O445" t="str">
        <f t="shared" si="162"/>
        <v xml:space="preserve"> Metazoa</v>
      </c>
      <c r="P445" t="str">
        <f t="shared" si="163"/>
        <v xml:space="preserve"> Chordata</v>
      </c>
      <c r="Q445" t="str">
        <f t="shared" si="164"/>
        <v xml:space="preserve"> Craniata</v>
      </c>
      <c r="R445" t="str">
        <f t="shared" si="165"/>
        <v xml:space="preserve"> Vertebrata</v>
      </c>
      <c r="S445" t="str">
        <f t="shared" si="166"/>
        <v xml:space="preserve"> Euteleostomi</v>
      </c>
      <c r="T445" t="str">
        <f t="shared" si="167"/>
        <v>Mammalia</v>
      </c>
      <c r="U445" t="str">
        <f t="shared" si="168"/>
        <v xml:space="preserve"> Eutheria</v>
      </c>
      <c r="V445" t="str">
        <f t="shared" si="169"/>
        <v xml:space="preserve"> Laurasiatheria</v>
      </c>
      <c r="W445" t="str">
        <f t="shared" si="170"/>
        <v xml:space="preserve"> Chiroptera</v>
      </c>
      <c r="X445" t="str">
        <f t="shared" si="171"/>
        <v xml:space="preserve"> Microchiroptera</v>
      </c>
      <c r="Y445" t="str">
        <f t="shared" si="172"/>
        <v>Vespertilionidae</v>
      </c>
      <c r="Z445" t="str">
        <f t="shared" si="173"/>
        <v xml:space="preserve"> Myotis.</v>
      </c>
      <c r="AA445">
        <f t="shared" si="174"/>
        <v>0</v>
      </c>
      <c r="AB445">
        <f t="shared" si="175"/>
        <v>0</v>
      </c>
      <c r="AC445">
        <f t="shared" si="176"/>
        <v>0</v>
      </c>
      <c r="AD445">
        <f t="shared" si="177"/>
        <v>0</v>
      </c>
      <c r="AE445">
        <f t="shared" si="178"/>
        <v>0</v>
      </c>
      <c r="AF445">
        <f t="shared" si="179"/>
        <v>0</v>
      </c>
    </row>
    <row r="446" spans="1:32" x14ac:dyDescent="0.25">
      <c r="A446" t="s">
        <v>732</v>
      </c>
      <c r="B446" t="s">
        <v>733</v>
      </c>
      <c r="C446">
        <v>397</v>
      </c>
      <c r="D446" t="s">
        <v>12</v>
      </c>
      <c r="E446">
        <v>44</v>
      </c>
      <c r="F446">
        <v>162</v>
      </c>
      <c r="G446">
        <v>438</v>
      </c>
      <c r="H446" t="s">
        <v>13</v>
      </c>
      <c r="I446">
        <f t="shared" si="158"/>
        <v>1</v>
      </c>
      <c r="J446">
        <f t="shared" si="159"/>
        <v>0</v>
      </c>
      <c r="K446">
        <f t="shared" si="160"/>
        <v>119</v>
      </c>
      <c r="L446" t="str">
        <f t="shared" si="184"/>
        <v xml:space="preserve"> Myotis davidii (David's myotis).</v>
      </c>
      <c r="M446" t="str">
        <f t="shared" si="185"/>
        <v xml:space="preserve"> NCBI_TaxID=225400 {ECO:0000313|EMBL:ELK28786.1, ECO:0000313|Proteomes:UP000010556};</v>
      </c>
      <c r="N446" t="str">
        <f t="shared" si="161"/>
        <v>Eukaryota</v>
      </c>
      <c r="O446" t="str">
        <f t="shared" si="162"/>
        <v xml:space="preserve"> Metazoa</v>
      </c>
      <c r="P446" t="str">
        <f t="shared" si="163"/>
        <v xml:space="preserve"> Chordata</v>
      </c>
      <c r="Q446" t="str">
        <f t="shared" si="164"/>
        <v xml:space="preserve"> Craniata</v>
      </c>
      <c r="R446" t="str">
        <f t="shared" si="165"/>
        <v xml:space="preserve"> Vertebrata</v>
      </c>
      <c r="S446" t="str">
        <f t="shared" si="166"/>
        <v xml:space="preserve"> Euteleostomi</v>
      </c>
      <c r="T446" t="str">
        <f t="shared" si="167"/>
        <v>Mammalia</v>
      </c>
      <c r="U446" t="str">
        <f t="shared" si="168"/>
        <v xml:space="preserve"> Eutheria</v>
      </c>
      <c r="V446" t="str">
        <f t="shared" si="169"/>
        <v xml:space="preserve"> Laurasiatheria</v>
      </c>
      <c r="W446" t="str">
        <f t="shared" si="170"/>
        <v xml:space="preserve"> Chiroptera</v>
      </c>
      <c r="X446" t="str">
        <f t="shared" si="171"/>
        <v xml:space="preserve"> Microchiroptera</v>
      </c>
      <c r="Y446" t="str">
        <f t="shared" si="172"/>
        <v>Vespertilionidae</v>
      </c>
      <c r="Z446" t="str">
        <f t="shared" si="173"/>
        <v xml:space="preserve"> Myotis.</v>
      </c>
      <c r="AA446">
        <f t="shared" si="174"/>
        <v>0</v>
      </c>
      <c r="AB446">
        <f t="shared" si="175"/>
        <v>0</v>
      </c>
      <c r="AC446">
        <f t="shared" si="176"/>
        <v>0</v>
      </c>
      <c r="AD446">
        <f t="shared" si="177"/>
        <v>0</v>
      </c>
      <c r="AE446">
        <f t="shared" si="178"/>
        <v>0</v>
      </c>
      <c r="AF446">
        <f t="shared" si="179"/>
        <v>0</v>
      </c>
    </row>
    <row r="447" spans="1:32" x14ac:dyDescent="0.25">
      <c r="A447" t="s">
        <v>734</v>
      </c>
      <c r="B447" t="s">
        <v>735</v>
      </c>
      <c r="C447">
        <v>269</v>
      </c>
      <c r="D447" t="s">
        <v>12</v>
      </c>
      <c r="E447">
        <v>156</v>
      </c>
      <c r="F447">
        <v>264</v>
      </c>
      <c r="G447">
        <v>438</v>
      </c>
      <c r="H447" t="s">
        <v>13</v>
      </c>
      <c r="I447">
        <f t="shared" si="158"/>
        <v>1</v>
      </c>
      <c r="J447">
        <f t="shared" si="159"/>
        <v>1</v>
      </c>
      <c r="K447">
        <f t="shared" si="160"/>
        <v>109</v>
      </c>
      <c r="L447" t="str">
        <f t="shared" si="184"/>
        <v xml:space="preserve"> Myotis davidii (David's myotis).</v>
      </c>
      <c r="M447" t="str">
        <f t="shared" si="185"/>
        <v xml:space="preserve"> NCBI_TaxID=225400 {ECO:0000313|EMBL:ELK28787.1, ECO:0000313|Proteomes:UP000010556};</v>
      </c>
      <c r="N447" t="str">
        <f t="shared" si="161"/>
        <v>Eukaryota</v>
      </c>
      <c r="O447" t="str">
        <f t="shared" si="162"/>
        <v xml:space="preserve"> Metazoa</v>
      </c>
      <c r="P447" t="str">
        <f t="shared" si="163"/>
        <v xml:space="preserve"> Chordata</v>
      </c>
      <c r="Q447" t="str">
        <f t="shared" si="164"/>
        <v xml:space="preserve"> Craniata</v>
      </c>
      <c r="R447" t="str">
        <f t="shared" si="165"/>
        <v xml:space="preserve"> Vertebrata</v>
      </c>
      <c r="S447" t="str">
        <f t="shared" si="166"/>
        <v xml:space="preserve"> Euteleostomi</v>
      </c>
      <c r="T447" t="str">
        <f t="shared" si="167"/>
        <v>Mammalia</v>
      </c>
      <c r="U447" t="str">
        <f t="shared" si="168"/>
        <v xml:space="preserve"> Eutheria</v>
      </c>
      <c r="V447" t="str">
        <f t="shared" si="169"/>
        <v xml:space="preserve"> Laurasiatheria</v>
      </c>
      <c r="W447" t="str">
        <f t="shared" si="170"/>
        <v xml:space="preserve"> Chiroptera</v>
      </c>
      <c r="X447" t="str">
        <f t="shared" si="171"/>
        <v xml:space="preserve"> Microchiroptera</v>
      </c>
      <c r="Y447" t="str">
        <f t="shared" si="172"/>
        <v>Vespertilionidae</v>
      </c>
      <c r="Z447" t="str">
        <f t="shared" si="173"/>
        <v xml:space="preserve"> Myotis.</v>
      </c>
      <c r="AA447">
        <f t="shared" si="174"/>
        <v>0</v>
      </c>
      <c r="AB447">
        <f t="shared" si="175"/>
        <v>0</v>
      </c>
      <c r="AC447">
        <f t="shared" si="176"/>
        <v>0</v>
      </c>
      <c r="AD447">
        <f t="shared" si="177"/>
        <v>0</v>
      </c>
      <c r="AE447">
        <f t="shared" si="178"/>
        <v>0</v>
      </c>
      <c r="AF447">
        <f t="shared" si="179"/>
        <v>0</v>
      </c>
    </row>
    <row r="448" spans="1:32" x14ac:dyDescent="0.25">
      <c r="A448" t="s">
        <v>734</v>
      </c>
      <c r="B448" t="s">
        <v>735</v>
      </c>
      <c r="C448">
        <v>269</v>
      </c>
      <c r="D448" t="s">
        <v>26</v>
      </c>
      <c r="E448">
        <v>1</v>
      </c>
      <c r="F448">
        <v>109</v>
      </c>
      <c r="G448">
        <v>101</v>
      </c>
      <c r="H448" t="s">
        <v>27</v>
      </c>
      <c r="I448">
        <f t="shared" si="158"/>
        <v>1</v>
      </c>
      <c r="J448">
        <f t="shared" si="159"/>
        <v>1</v>
      </c>
      <c r="K448">
        <f t="shared" si="160"/>
        <v>109</v>
      </c>
      <c r="L448" t="str">
        <f t="shared" si="184"/>
        <v xml:space="preserve"> Myotis davidii (David's myotis).</v>
      </c>
      <c r="M448" t="str">
        <f t="shared" si="185"/>
        <v xml:space="preserve"> NCBI_TaxID=225400 {ECO:0000313|EMBL:ELK28787.1, ECO:0000313|Proteomes:UP000010556};</v>
      </c>
      <c r="N448" t="str">
        <f t="shared" si="161"/>
        <v>Eukaryota</v>
      </c>
      <c r="O448" t="str">
        <f t="shared" si="162"/>
        <v xml:space="preserve"> Metazoa</v>
      </c>
      <c r="P448" t="str">
        <f t="shared" si="163"/>
        <v xml:space="preserve"> Chordata</v>
      </c>
      <c r="Q448" t="str">
        <f t="shared" si="164"/>
        <v xml:space="preserve"> Craniata</v>
      </c>
      <c r="R448" t="str">
        <f t="shared" si="165"/>
        <v xml:space="preserve"> Vertebrata</v>
      </c>
      <c r="S448" t="str">
        <f t="shared" si="166"/>
        <v xml:space="preserve"> Euteleostomi</v>
      </c>
      <c r="T448" t="str">
        <f t="shared" si="167"/>
        <v>Mammalia</v>
      </c>
      <c r="U448" t="str">
        <f t="shared" si="168"/>
        <v xml:space="preserve"> Eutheria</v>
      </c>
      <c r="V448" t="str">
        <f t="shared" si="169"/>
        <v xml:space="preserve"> Laurasiatheria</v>
      </c>
      <c r="W448" t="str">
        <f t="shared" si="170"/>
        <v xml:space="preserve"> Chiroptera</v>
      </c>
      <c r="X448" t="str">
        <f t="shared" si="171"/>
        <v xml:space="preserve"> Microchiroptera</v>
      </c>
      <c r="Y448" t="str">
        <f t="shared" si="172"/>
        <v>Vespertilionidae</v>
      </c>
      <c r="Z448" t="str">
        <f t="shared" si="173"/>
        <v xml:space="preserve"> Myotis.</v>
      </c>
      <c r="AA448">
        <f t="shared" si="174"/>
        <v>0</v>
      </c>
      <c r="AB448">
        <f t="shared" si="175"/>
        <v>0</v>
      </c>
      <c r="AC448">
        <f t="shared" si="176"/>
        <v>0</v>
      </c>
      <c r="AD448">
        <f t="shared" si="177"/>
        <v>0</v>
      </c>
      <c r="AE448">
        <f t="shared" si="178"/>
        <v>0</v>
      </c>
      <c r="AF448">
        <f t="shared" si="179"/>
        <v>0</v>
      </c>
    </row>
    <row r="449" spans="1:32" x14ac:dyDescent="0.25">
      <c r="A449" t="s">
        <v>736</v>
      </c>
      <c r="B449" t="s">
        <v>737</v>
      </c>
      <c r="C449">
        <v>135</v>
      </c>
      <c r="D449" t="s">
        <v>12</v>
      </c>
      <c r="E449">
        <v>15</v>
      </c>
      <c r="F449">
        <v>132</v>
      </c>
      <c r="G449">
        <v>438</v>
      </c>
      <c r="H449" t="s">
        <v>13</v>
      </c>
      <c r="I449">
        <f t="shared" si="158"/>
        <v>1</v>
      </c>
      <c r="J449">
        <f t="shared" si="159"/>
        <v>0</v>
      </c>
      <c r="K449">
        <f t="shared" si="160"/>
        <v>118</v>
      </c>
      <c r="L449" t="str">
        <f t="shared" si="184"/>
        <v xml:space="preserve"> Myotis davidii (David's myotis).</v>
      </c>
      <c r="M449" t="str">
        <f t="shared" si="185"/>
        <v xml:space="preserve"> NCBI_TaxID=225400 {ECO:0000313|EMBL:ELK28785.1, ECO:0000313|Proteomes:UP000010556};</v>
      </c>
      <c r="N449" t="str">
        <f t="shared" si="161"/>
        <v>Eukaryota</v>
      </c>
      <c r="O449" t="str">
        <f t="shared" si="162"/>
        <v xml:space="preserve"> Metazoa</v>
      </c>
      <c r="P449" t="str">
        <f t="shared" si="163"/>
        <v xml:space="preserve"> Chordata</v>
      </c>
      <c r="Q449" t="str">
        <f t="shared" si="164"/>
        <v xml:space="preserve"> Craniata</v>
      </c>
      <c r="R449" t="str">
        <f t="shared" si="165"/>
        <v xml:space="preserve"> Vertebrata</v>
      </c>
      <c r="S449" t="str">
        <f t="shared" si="166"/>
        <v xml:space="preserve"> Euteleostomi</v>
      </c>
      <c r="T449" t="str">
        <f t="shared" si="167"/>
        <v>Mammalia</v>
      </c>
      <c r="U449" t="str">
        <f t="shared" si="168"/>
        <v xml:space="preserve"> Eutheria</v>
      </c>
      <c r="V449" t="str">
        <f t="shared" si="169"/>
        <v xml:space="preserve"> Laurasiatheria</v>
      </c>
      <c r="W449" t="str">
        <f t="shared" si="170"/>
        <v xml:space="preserve"> Chiroptera</v>
      </c>
      <c r="X449" t="str">
        <f t="shared" si="171"/>
        <v xml:space="preserve"> Microchiroptera</v>
      </c>
      <c r="Y449" t="str">
        <f t="shared" si="172"/>
        <v>Vespertilionidae</v>
      </c>
      <c r="Z449" t="str">
        <f t="shared" si="173"/>
        <v xml:space="preserve"> Myotis.</v>
      </c>
      <c r="AA449">
        <f t="shared" si="174"/>
        <v>0</v>
      </c>
      <c r="AB449">
        <f t="shared" si="175"/>
        <v>0</v>
      </c>
      <c r="AC449">
        <f t="shared" si="176"/>
        <v>0</v>
      </c>
      <c r="AD449">
        <f t="shared" si="177"/>
        <v>0</v>
      </c>
      <c r="AE449">
        <f t="shared" si="178"/>
        <v>0</v>
      </c>
      <c r="AF449">
        <f t="shared" si="179"/>
        <v>0</v>
      </c>
    </row>
    <row r="450" spans="1:32" x14ac:dyDescent="0.25">
      <c r="A450" t="s">
        <v>738</v>
      </c>
      <c r="B450" t="s">
        <v>739</v>
      </c>
      <c r="C450">
        <v>365</v>
      </c>
      <c r="D450" t="s">
        <v>12</v>
      </c>
      <c r="E450">
        <v>85</v>
      </c>
      <c r="F450">
        <v>203</v>
      </c>
      <c r="G450">
        <v>438</v>
      </c>
      <c r="H450" t="s">
        <v>13</v>
      </c>
      <c r="I450">
        <f t="shared" ref="I450:I513" si="186">VLOOKUP(B450,Len,2,FALSE)</f>
        <v>2</v>
      </c>
      <c r="J450">
        <f t="shared" ref="J450:J513" si="187">VLOOKUP(B450,Len,3,FALSE)</f>
        <v>0</v>
      </c>
      <c r="K450">
        <f t="shared" ref="K450:K513" si="188">VLOOKUP(B450,ас,2,FALSE)</f>
        <v>119</v>
      </c>
      <c r="L450" t="str">
        <f t="shared" si="184"/>
        <v xml:space="preserve"> Tupaia chinensis (Chinese tree shrew).</v>
      </c>
      <c r="M450" t="str">
        <f t="shared" si="185"/>
        <v xml:space="preserve"> NCBI_TaxID=246437 {ECO:0000313|EMBL:ELW51476.1, ECO:0000313|Proteomes:UP000011518};</v>
      </c>
      <c r="N450" t="str">
        <f t="shared" ref="N450:N513" si="189">VLOOKUP(A450,пр,5,FALSE)</f>
        <v>Eukaryota</v>
      </c>
      <c r="O450" t="str">
        <f t="shared" ref="O450:O513" si="190">VLOOKUP(A450,пр,6,FALSE)</f>
        <v xml:space="preserve"> Metazoa</v>
      </c>
      <c r="P450" t="str">
        <f t="shared" ref="P450:P513" si="191">VLOOKUP(A450,пр,7,FALSE)</f>
        <v xml:space="preserve"> Chordata</v>
      </c>
      <c r="Q450" t="str">
        <f t="shared" ref="Q450:Q513" si="192">VLOOKUP(A450,пр,8,FALSE)</f>
        <v xml:space="preserve"> Craniata</v>
      </c>
      <c r="R450" t="str">
        <f t="shared" ref="R450:R513" si="193">VLOOKUP(A450,пр,9,FALSE)</f>
        <v xml:space="preserve"> Vertebrata</v>
      </c>
      <c r="S450" t="str">
        <f t="shared" ref="S450:S513" si="194">VLOOKUP(A450,пр,10,FALSE)</f>
        <v xml:space="preserve"> Euteleostomi</v>
      </c>
      <c r="T450" t="str">
        <f t="shared" ref="T450:T513" si="195">VLOOKUP(A450,пр,11,FALSE)</f>
        <v>Mammalia</v>
      </c>
      <c r="U450" t="str">
        <f t="shared" ref="U450:U513" si="196">VLOOKUP(A450,пр,12,FALSE)</f>
        <v xml:space="preserve"> Eutheria</v>
      </c>
      <c r="V450" t="str">
        <f t="shared" ref="V450:V513" si="197">VLOOKUP(A450,пр,13,FALSE)</f>
        <v xml:space="preserve"> Euarchontoglires</v>
      </c>
      <c r="W450" t="str">
        <f t="shared" ref="W450:W513" si="198">VLOOKUP(A450,пр,14,FALSE)</f>
        <v xml:space="preserve"> Scandentia</v>
      </c>
      <c r="X450" t="str">
        <f t="shared" ref="X450:X513" si="199">VLOOKUP(A450,пр,15,FALSE)</f>
        <v xml:space="preserve"> Tupaiidae</v>
      </c>
      <c r="Y450" t="str">
        <f t="shared" ref="Y450:Y513" si="200">VLOOKUP(A450,пр,16,FALSE)</f>
        <v xml:space="preserve"> Tupaia.</v>
      </c>
      <c r="Z450">
        <f t="shared" ref="Z450:Z513" si="201">VLOOKUP(A450,пр,17,FALSE)</f>
        <v>0</v>
      </c>
      <c r="AA450">
        <f t="shared" ref="AA450:AA513" si="202">VLOOKUP(A450,пр,18,FALSE)</f>
        <v>0</v>
      </c>
      <c r="AB450">
        <f t="shared" ref="AB450:AB513" si="203">VLOOKUP(A450,пр,19,FALSE)</f>
        <v>0</v>
      </c>
      <c r="AC450">
        <f t="shared" ref="AC450:AC513" si="204">VLOOKUP(A450,пр,20,FALSE)</f>
        <v>0</v>
      </c>
      <c r="AD450">
        <f t="shared" ref="AD450:AD513" si="205">VLOOKUP(A450,пр,21,FALSE)</f>
        <v>0</v>
      </c>
      <c r="AE450">
        <f t="shared" ref="AE450:AE513" si="206">VLOOKUP(A450,пр,22,FALSE)</f>
        <v>0</v>
      </c>
      <c r="AF450">
        <f t="shared" ref="AF450:AF513" si="207">VLOOKUP(A450,пр,23,FALSE)</f>
        <v>0</v>
      </c>
    </row>
    <row r="451" spans="1:32" x14ac:dyDescent="0.25">
      <c r="A451" t="s">
        <v>738</v>
      </c>
      <c r="B451" t="s">
        <v>739</v>
      </c>
      <c r="C451">
        <v>365</v>
      </c>
      <c r="D451" t="s">
        <v>12</v>
      </c>
      <c r="E451">
        <v>243</v>
      </c>
      <c r="F451">
        <v>361</v>
      </c>
      <c r="G451">
        <v>438</v>
      </c>
      <c r="H451" t="s">
        <v>13</v>
      </c>
      <c r="I451">
        <f t="shared" si="186"/>
        <v>2</v>
      </c>
      <c r="J451">
        <f t="shared" si="187"/>
        <v>0</v>
      </c>
      <c r="K451">
        <f t="shared" si="188"/>
        <v>119</v>
      </c>
      <c r="L451" t="str">
        <f t="shared" si="184"/>
        <v xml:space="preserve"> Tupaia chinensis (Chinese tree shrew).</v>
      </c>
      <c r="M451" t="str">
        <f t="shared" si="185"/>
        <v xml:space="preserve"> NCBI_TaxID=246437 {ECO:0000313|EMBL:ELW51476.1, ECO:0000313|Proteomes:UP000011518};</v>
      </c>
      <c r="N451" t="str">
        <f t="shared" si="189"/>
        <v>Eukaryota</v>
      </c>
      <c r="O451" t="str">
        <f t="shared" si="190"/>
        <v xml:space="preserve"> Metazoa</v>
      </c>
      <c r="P451" t="str">
        <f t="shared" si="191"/>
        <v xml:space="preserve"> Chordata</v>
      </c>
      <c r="Q451" t="str">
        <f t="shared" si="192"/>
        <v xml:space="preserve"> Craniata</v>
      </c>
      <c r="R451" t="str">
        <f t="shared" si="193"/>
        <v xml:space="preserve"> Vertebrata</v>
      </c>
      <c r="S451" t="str">
        <f t="shared" si="194"/>
        <v xml:space="preserve"> Euteleostomi</v>
      </c>
      <c r="T451" t="str">
        <f t="shared" si="195"/>
        <v>Mammalia</v>
      </c>
      <c r="U451" t="str">
        <f t="shared" si="196"/>
        <v xml:space="preserve"> Eutheria</v>
      </c>
      <c r="V451" t="str">
        <f t="shared" si="197"/>
        <v xml:space="preserve"> Euarchontoglires</v>
      </c>
      <c r="W451" t="str">
        <f t="shared" si="198"/>
        <v xml:space="preserve"> Scandentia</v>
      </c>
      <c r="X451" t="str">
        <f t="shared" si="199"/>
        <v xml:space="preserve"> Tupaiidae</v>
      </c>
      <c r="Y451" t="str">
        <f t="shared" si="200"/>
        <v xml:space="preserve"> Tupaia.</v>
      </c>
      <c r="Z451">
        <f t="shared" si="201"/>
        <v>0</v>
      </c>
      <c r="AA451">
        <f t="shared" si="202"/>
        <v>0</v>
      </c>
      <c r="AB451">
        <f t="shared" si="203"/>
        <v>0</v>
      </c>
      <c r="AC451">
        <f t="shared" si="204"/>
        <v>0</v>
      </c>
      <c r="AD451">
        <f t="shared" si="205"/>
        <v>0</v>
      </c>
      <c r="AE451">
        <f t="shared" si="206"/>
        <v>0</v>
      </c>
      <c r="AF451">
        <f t="shared" si="207"/>
        <v>0</v>
      </c>
    </row>
    <row r="452" spans="1:32" x14ac:dyDescent="0.25">
      <c r="A452" t="s">
        <v>740</v>
      </c>
      <c r="B452" t="s">
        <v>741</v>
      </c>
      <c r="C452">
        <v>155</v>
      </c>
      <c r="D452" t="s">
        <v>12</v>
      </c>
      <c r="E452">
        <v>39</v>
      </c>
      <c r="F452">
        <v>151</v>
      </c>
      <c r="G452">
        <v>438</v>
      </c>
      <c r="H452" t="s">
        <v>13</v>
      </c>
      <c r="I452">
        <f t="shared" si="186"/>
        <v>1</v>
      </c>
      <c r="J452">
        <f t="shared" si="187"/>
        <v>0</v>
      </c>
      <c r="K452">
        <f t="shared" si="188"/>
        <v>113</v>
      </c>
      <c r="L452" t="str">
        <f t="shared" si="184"/>
        <v xml:space="preserve"> Tupaia chinensis (Chinese tree shrew).</v>
      </c>
      <c r="M452" t="str">
        <f t="shared" si="185"/>
        <v xml:space="preserve"> NCBI_TaxID=246437 {ECO:0000313|EMBL:ELW51481.1, ECO:0000313|Proteomes:UP000011518};</v>
      </c>
      <c r="N452" t="str">
        <f t="shared" si="189"/>
        <v>Eukaryota</v>
      </c>
      <c r="O452" t="str">
        <f t="shared" si="190"/>
        <v xml:space="preserve"> Metazoa</v>
      </c>
      <c r="P452" t="str">
        <f t="shared" si="191"/>
        <v xml:space="preserve"> Chordata</v>
      </c>
      <c r="Q452" t="str">
        <f t="shared" si="192"/>
        <v xml:space="preserve"> Craniata</v>
      </c>
      <c r="R452" t="str">
        <f t="shared" si="193"/>
        <v xml:space="preserve"> Vertebrata</v>
      </c>
      <c r="S452" t="str">
        <f t="shared" si="194"/>
        <v xml:space="preserve"> Euteleostomi</v>
      </c>
      <c r="T452" t="str">
        <f t="shared" si="195"/>
        <v>Mammalia</v>
      </c>
      <c r="U452" t="str">
        <f t="shared" si="196"/>
        <v xml:space="preserve"> Eutheria</v>
      </c>
      <c r="V452" t="str">
        <f t="shared" si="197"/>
        <v xml:space="preserve"> Euarchontoglires</v>
      </c>
      <c r="W452" t="str">
        <f t="shared" si="198"/>
        <v xml:space="preserve"> Scandentia</v>
      </c>
      <c r="X452" t="str">
        <f t="shared" si="199"/>
        <v xml:space="preserve"> Tupaiidae</v>
      </c>
      <c r="Y452" t="str">
        <f t="shared" si="200"/>
        <v xml:space="preserve"> Tupaia.</v>
      </c>
      <c r="Z452">
        <f t="shared" si="201"/>
        <v>0</v>
      </c>
      <c r="AA452">
        <f t="shared" si="202"/>
        <v>0</v>
      </c>
      <c r="AB452">
        <f t="shared" si="203"/>
        <v>0</v>
      </c>
      <c r="AC452">
        <f t="shared" si="204"/>
        <v>0</v>
      </c>
      <c r="AD452">
        <f t="shared" si="205"/>
        <v>0</v>
      </c>
      <c r="AE452">
        <f t="shared" si="206"/>
        <v>0</v>
      </c>
      <c r="AF452">
        <f t="shared" si="207"/>
        <v>0</v>
      </c>
    </row>
    <row r="453" spans="1:32" x14ac:dyDescent="0.25">
      <c r="A453" t="s">
        <v>742</v>
      </c>
      <c r="B453" t="s">
        <v>743</v>
      </c>
      <c r="C453">
        <v>266</v>
      </c>
      <c r="D453" t="s">
        <v>12</v>
      </c>
      <c r="E453">
        <v>146</v>
      </c>
      <c r="F453">
        <v>262</v>
      </c>
      <c r="G453">
        <v>438</v>
      </c>
      <c r="H453" t="s">
        <v>13</v>
      </c>
      <c r="I453">
        <f t="shared" si="186"/>
        <v>1</v>
      </c>
      <c r="J453">
        <f t="shared" si="187"/>
        <v>1</v>
      </c>
      <c r="K453">
        <f t="shared" si="188"/>
        <v>117</v>
      </c>
      <c r="L453" t="str">
        <f t="shared" si="184"/>
        <v xml:space="preserve"> Tupaia chinensis (Chinese tree shrew).</v>
      </c>
      <c r="M453" t="str">
        <f t="shared" si="185"/>
        <v xml:space="preserve"> NCBI_TaxID=246437 {ECO:0000313|EMBL:ELW51475.1, ECO:0000313|Proteomes:UP000011518};</v>
      </c>
      <c r="N453" t="str">
        <f t="shared" si="189"/>
        <v>Eukaryota</v>
      </c>
      <c r="O453" t="str">
        <f t="shared" si="190"/>
        <v xml:space="preserve"> Metazoa</v>
      </c>
      <c r="P453" t="str">
        <f t="shared" si="191"/>
        <v xml:space="preserve"> Chordata</v>
      </c>
      <c r="Q453" t="str">
        <f t="shared" si="192"/>
        <v xml:space="preserve"> Craniata</v>
      </c>
      <c r="R453" t="str">
        <f t="shared" si="193"/>
        <v xml:space="preserve"> Vertebrata</v>
      </c>
      <c r="S453" t="str">
        <f t="shared" si="194"/>
        <v xml:space="preserve"> Euteleostomi</v>
      </c>
      <c r="T453" t="str">
        <f t="shared" si="195"/>
        <v>Mammalia</v>
      </c>
      <c r="U453" t="str">
        <f t="shared" si="196"/>
        <v xml:space="preserve"> Eutheria</v>
      </c>
      <c r="V453" t="str">
        <f t="shared" si="197"/>
        <v xml:space="preserve"> Euarchontoglires</v>
      </c>
      <c r="W453" t="str">
        <f t="shared" si="198"/>
        <v xml:space="preserve"> Scandentia</v>
      </c>
      <c r="X453" t="str">
        <f t="shared" si="199"/>
        <v xml:space="preserve"> Tupaiidae</v>
      </c>
      <c r="Y453" t="str">
        <f t="shared" si="200"/>
        <v xml:space="preserve"> Tupaia.</v>
      </c>
      <c r="Z453">
        <f t="shared" si="201"/>
        <v>0</v>
      </c>
      <c r="AA453">
        <f t="shared" si="202"/>
        <v>0</v>
      </c>
      <c r="AB453">
        <f t="shared" si="203"/>
        <v>0</v>
      </c>
      <c r="AC453">
        <f t="shared" si="204"/>
        <v>0</v>
      </c>
      <c r="AD453">
        <f t="shared" si="205"/>
        <v>0</v>
      </c>
      <c r="AE453">
        <f t="shared" si="206"/>
        <v>0</v>
      </c>
      <c r="AF453">
        <f t="shared" si="207"/>
        <v>0</v>
      </c>
    </row>
    <row r="454" spans="1:32" x14ac:dyDescent="0.25">
      <c r="A454" t="s">
        <v>742</v>
      </c>
      <c r="B454" t="s">
        <v>743</v>
      </c>
      <c r="C454">
        <v>266</v>
      </c>
      <c r="D454" t="s">
        <v>26</v>
      </c>
      <c r="E454">
        <v>1</v>
      </c>
      <c r="F454">
        <v>103</v>
      </c>
      <c r="G454">
        <v>101</v>
      </c>
      <c r="H454" t="s">
        <v>27</v>
      </c>
      <c r="I454">
        <f t="shared" si="186"/>
        <v>1</v>
      </c>
      <c r="J454">
        <f t="shared" si="187"/>
        <v>1</v>
      </c>
      <c r="K454">
        <f t="shared" si="188"/>
        <v>117</v>
      </c>
      <c r="L454" t="str">
        <f t="shared" si="184"/>
        <v xml:space="preserve"> Tupaia chinensis (Chinese tree shrew).</v>
      </c>
      <c r="M454" t="str">
        <f t="shared" si="185"/>
        <v xml:space="preserve"> NCBI_TaxID=246437 {ECO:0000313|EMBL:ELW51475.1, ECO:0000313|Proteomes:UP000011518};</v>
      </c>
      <c r="N454" t="str">
        <f t="shared" si="189"/>
        <v>Eukaryota</v>
      </c>
      <c r="O454" t="str">
        <f t="shared" si="190"/>
        <v xml:space="preserve"> Metazoa</v>
      </c>
      <c r="P454" t="str">
        <f t="shared" si="191"/>
        <v xml:space="preserve"> Chordata</v>
      </c>
      <c r="Q454" t="str">
        <f t="shared" si="192"/>
        <v xml:space="preserve"> Craniata</v>
      </c>
      <c r="R454" t="str">
        <f t="shared" si="193"/>
        <v xml:space="preserve"> Vertebrata</v>
      </c>
      <c r="S454" t="str">
        <f t="shared" si="194"/>
        <v xml:space="preserve"> Euteleostomi</v>
      </c>
      <c r="T454" t="str">
        <f t="shared" si="195"/>
        <v>Mammalia</v>
      </c>
      <c r="U454" t="str">
        <f t="shared" si="196"/>
        <v xml:space="preserve"> Eutheria</v>
      </c>
      <c r="V454" t="str">
        <f t="shared" si="197"/>
        <v xml:space="preserve"> Euarchontoglires</v>
      </c>
      <c r="W454" t="str">
        <f t="shared" si="198"/>
        <v xml:space="preserve"> Scandentia</v>
      </c>
      <c r="X454" t="str">
        <f t="shared" si="199"/>
        <v xml:space="preserve"> Tupaiidae</v>
      </c>
      <c r="Y454" t="str">
        <f t="shared" si="200"/>
        <v xml:space="preserve"> Tupaia.</v>
      </c>
      <c r="Z454">
        <f t="shared" si="201"/>
        <v>0</v>
      </c>
      <c r="AA454">
        <f t="shared" si="202"/>
        <v>0</v>
      </c>
      <c r="AB454">
        <f t="shared" si="203"/>
        <v>0</v>
      </c>
      <c r="AC454">
        <f t="shared" si="204"/>
        <v>0</v>
      </c>
      <c r="AD454">
        <f t="shared" si="205"/>
        <v>0</v>
      </c>
      <c r="AE454">
        <f t="shared" si="206"/>
        <v>0</v>
      </c>
      <c r="AF454">
        <f t="shared" si="207"/>
        <v>0</v>
      </c>
    </row>
    <row r="455" spans="1:32" x14ac:dyDescent="0.25">
      <c r="A455" t="s">
        <v>744</v>
      </c>
      <c r="B455" t="s">
        <v>745</v>
      </c>
      <c r="C455">
        <v>189</v>
      </c>
      <c r="D455" t="s">
        <v>12</v>
      </c>
      <c r="E455">
        <v>70</v>
      </c>
      <c r="F455">
        <v>185</v>
      </c>
      <c r="G455">
        <v>438</v>
      </c>
      <c r="H455" t="s">
        <v>13</v>
      </c>
      <c r="I455">
        <f t="shared" si="186"/>
        <v>1</v>
      </c>
      <c r="J455">
        <f t="shared" si="187"/>
        <v>0</v>
      </c>
      <c r="K455">
        <f t="shared" si="188"/>
        <v>116</v>
      </c>
      <c r="L455" t="str">
        <f t="shared" si="184"/>
        <v xml:space="preserve"> Tupaia chinensis (Chinese tree shrew).</v>
      </c>
      <c r="M455" t="str">
        <f t="shared" si="185"/>
        <v xml:space="preserve"> NCBI_TaxID=246437 {ECO:0000313|EMBL:ELW51480.1, ECO:0000313|Proteomes:UP000011518};</v>
      </c>
      <c r="N455" t="str">
        <f t="shared" si="189"/>
        <v>Eukaryota</v>
      </c>
      <c r="O455" t="str">
        <f t="shared" si="190"/>
        <v xml:space="preserve"> Metazoa</v>
      </c>
      <c r="P455" t="str">
        <f t="shared" si="191"/>
        <v xml:space="preserve"> Chordata</v>
      </c>
      <c r="Q455" t="str">
        <f t="shared" si="192"/>
        <v xml:space="preserve"> Craniata</v>
      </c>
      <c r="R455" t="str">
        <f t="shared" si="193"/>
        <v xml:space="preserve"> Vertebrata</v>
      </c>
      <c r="S455" t="str">
        <f t="shared" si="194"/>
        <v xml:space="preserve"> Euteleostomi</v>
      </c>
      <c r="T455" t="str">
        <f t="shared" si="195"/>
        <v>Mammalia</v>
      </c>
      <c r="U455" t="str">
        <f t="shared" si="196"/>
        <v xml:space="preserve"> Eutheria</v>
      </c>
      <c r="V455" t="str">
        <f t="shared" si="197"/>
        <v xml:space="preserve"> Euarchontoglires</v>
      </c>
      <c r="W455" t="str">
        <f t="shared" si="198"/>
        <v xml:space="preserve"> Scandentia</v>
      </c>
      <c r="X455" t="str">
        <f t="shared" si="199"/>
        <v xml:space="preserve"> Tupaiidae</v>
      </c>
      <c r="Y455" t="str">
        <f t="shared" si="200"/>
        <v xml:space="preserve"> Tupaia.</v>
      </c>
      <c r="Z455">
        <f t="shared" si="201"/>
        <v>0</v>
      </c>
      <c r="AA455">
        <f t="shared" si="202"/>
        <v>0</v>
      </c>
      <c r="AB455">
        <f t="shared" si="203"/>
        <v>0</v>
      </c>
      <c r="AC455">
        <f t="shared" si="204"/>
        <v>0</v>
      </c>
      <c r="AD455">
        <f t="shared" si="205"/>
        <v>0</v>
      </c>
      <c r="AE455">
        <f t="shared" si="206"/>
        <v>0</v>
      </c>
      <c r="AF455">
        <f t="shared" si="207"/>
        <v>0</v>
      </c>
    </row>
    <row r="456" spans="1:32" x14ac:dyDescent="0.25">
      <c r="A456" t="s">
        <v>746</v>
      </c>
      <c r="B456" t="s">
        <v>747</v>
      </c>
      <c r="C456">
        <v>143</v>
      </c>
      <c r="D456" t="s">
        <v>12</v>
      </c>
      <c r="E456">
        <v>26</v>
      </c>
      <c r="F456">
        <v>139</v>
      </c>
      <c r="G456">
        <v>438</v>
      </c>
      <c r="H456" t="s">
        <v>13</v>
      </c>
      <c r="I456">
        <f t="shared" si="186"/>
        <v>1</v>
      </c>
      <c r="J456">
        <f t="shared" si="187"/>
        <v>0</v>
      </c>
      <c r="K456">
        <f t="shared" si="188"/>
        <v>114</v>
      </c>
      <c r="L456" t="str">
        <f t="shared" si="184"/>
        <v xml:space="preserve"> Tupaia chinensis (Chinese tree shrew).</v>
      </c>
      <c r="M456" t="str">
        <f t="shared" si="185"/>
        <v xml:space="preserve"> NCBI_TaxID=246437 {ECO:0000313|EMBL:ELW51483.1, ECO:0000313|Proteomes:UP000011518};</v>
      </c>
      <c r="N456" t="str">
        <f t="shared" si="189"/>
        <v>Eukaryota</v>
      </c>
      <c r="O456" t="str">
        <f t="shared" si="190"/>
        <v xml:space="preserve"> Metazoa</v>
      </c>
      <c r="P456" t="str">
        <f t="shared" si="191"/>
        <v xml:space="preserve"> Chordata</v>
      </c>
      <c r="Q456" t="str">
        <f t="shared" si="192"/>
        <v xml:space="preserve"> Craniata</v>
      </c>
      <c r="R456" t="str">
        <f t="shared" si="193"/>
        <v xml:space="preserve"> Vertebrata</v>
      </c>
      <c r="S456" t="str">
        <f t="shared" si="194"/>
        <v xml:space="preserve"> Euteleostomi</v>
      </c>
      <c r="T456" t="str">
        <f t="shared" si="195"/>
        <v>Mammalia</v>
      </c>
      <c r="U456" t="str">
        <f t="shared" si="196"/>
        <v xml:space="preserve"> Eutheria</v>
      </c>
      <c r="V456" t="str">
        <f t="shared" si="197"/>
        <v xml:space="preserve"> Euarchontoglires</v>
      </c>
      <c r="W456" t="str">
        <f t="shared" si="198"/>
        <v xml:space="preserve"> Scandentia</v>
      </c>
      <c r="X456" t="str">
        <f t="shared" si="199"/>
        <v xml:space="preserve"> Tupaiidae</v>
      </c>
      <c r="Y456" t="str">
        <f t="shared" si="200"/>
        <v xml:space="preserve"> Tupaia.</v>
      </c>
      <c r="Z456">
        <f t="shared" si="201"/>
        <v>0</v>
      </c>
      <c r="AA456">
        <f t="shared" si="202"/>
        <v>0</v>
      </c>
      <c r="AB456">
        <f t="shared" si="203"/>
        <v>0</v>
      </c>
      <c r="AC456">
        <f t="shared" si="204"/>
        <v>0</v>
      </c>
      <c r="AD456">
        <f t="shared" si="205"/>
        <v>0</v>
      </c>
      <c r="AE456">
        <f t="shared" si="206"/>
        <v>0</v>
      </c>
      <c r="AF456">
        <f t="shared" si="207"/>
        <v>0</v>
      </c>
    </row>
    <row r="457" spans="1:32" x14ac:dyDescent="0.25">
      <c r="A457" t="s">
        <v>748</v>
      </c>
      <c r="B457" t="s">
        <v>749</v>
      </c>
      <c r="C457">
        <v>266</v>
      </c>
      <c r="D457" t="s">
        <v>12</v>
      </c>
      <c r="E457">
        <v>153</v>
      </c>
      <c r="F457">
        <v>263</v>
      </c>
      <c r="G457">
        <v>438</v>
      </c>
      <c r="H457" t="s">
        <v>13</v>
      </c>
      <c r="I457">
        <f t="shared" si="186"/>
        <v>1</v>
      </c>
      <c r="J457">
        <f t="shared" si="187"/>
        <v>1</v>
      </c>
      <c r="K457">
        <f t="shared" si="188"/>
        <v>111</v>
      </c>
      <c r="L457" t="str">
        <f t="shared" si="184"/>
        <v xml:space="preserve"> Tupaia chinensis (Chinese tree shrew).</v>
      </c>
      <c r="M457" t="str">
        <f t="shared" si="185"/>
        <v xml:space="preserve"> NCBI_TaxID=246437 {ECO:0000313|EMBL:ELW51474.1, ECO:0000313|Proteomes:UP000011518};</v>
      </c>
      <c r="N457" t="str">
        <f t="shared" si="189"/>
        <v>Eukaryota</v>
      </c>
      <c r="O457" t="str">
        <f t="shared" si="190"/>
        <v xml:space="preserve"> Metazoa</v>
      </c>
      <c r="P457" t="str">
        <f t="shared" si="191"/>
        <v xml:space="preserve"> Chordata</v>
      </c>
      <c r="Q457" t="str">
        <f t="shared" si="192"/>
        <v xml:space="preserve"> Craniata</v>
      </c>
      <c r="R457" t="str">
        <f t="shared" si="193"/>
        <v xml:space="preserve"> Vertebrata</v>
      </c>
      <c r="S457" t="str">
        <f t="shared" si="194"/>
        <v xml:space="preserve"> Euteleostomi</v>
      </c>
      <c r="T457" t="str">
        <f t="shared" si="195"/>
        <v>Mammalia</v>
      </c>
      <c r="U457" t="str">
        <f t="shared" si="196"/>
        <v xml:space="preserve"> Eutheria</v>
      </c>
      <c r="V457" t="str">
        <f t="shared" si="197"/>
        <v xml:space="preserve"> Euarchontoglires</v>
      </c>
      <c r="W457" t="str">
        <f t="shared" si="198"/>
        <v xml:space="preserve"> Scandentia</v>
      </c>
      <c r="X457" t="str">
        <f t="shared" si="199"/>
        <v xml:space="preserve"> Tupaiidae</v>
      </c>
      <c r="Y457" t="str">
        <f t="shared" si="200"/>
        <v xml:space="preserve"> Tupaia.</v>
      </c>
      <c r="Z457">
        <f t="shared" si="201"/>
        <v>0</v>
      </c>
      <c r="AA457">
        <f t="shared" si="202"/>
        <v>0</v>
      </c>
      <c r="AB457">
        <f t="shared" si="203"/>
        <v>0</v>
      </c>
      <c r="AC457">
        <f t="shared" si="204"/>
        <v>0</v>
      </c>
      <c r="AD457">
        <f t="shared" si="205"/>
        <v>0</v>
      </c>
      <c r="AE457">
        <f t="shared" si="206"/>
        <v>0</v>
      </c>
      <c r="AF457">
        <f t="shared" si="207"/>
        <v>0</v>
      </c>
    </row>
    <row r="458" spans="1:32" x14ac:dyDescent="0.25">
      <c r="A458" t="s">
        <v>748</v>
      </c>
      <c r="B458" t="s">
        <v>749</v>
      </c>
      <c r="C458">
        <v>266</v>
      </c>
      <c r="D458" t="s">
        <v>26</v>
      </c>
      <c r="E458">
        <v>1</v>
      </c>
      <c r="F458">
        <v>109</v>
      </c>
      <c r="G458">
        <v>101</v>
      </c>
      <c r="H458" t="s">
        <v>27</v>
      </c>
      <c r="I458">
        <f t="shared" si="186"/>
        <v>1</v>
      </c>
      <c r="J458">
        <f t="shared" si="187"/>
        <v>1</v>
      </c>
      <c r="K458">
        <f t="shared" si="188"/>
        <v>111</v>
      </c>
      <c r="L458" t="str">
        <f t="shared" si="184"/>
        <v xml:space="preserve"> Tupaia chinensis (Chinese tree shrew).</v>
      </c>
      <c r="M458" t="str">
        <f t="shared" si="185"/>
        <v xml:space="preserve"> NCBI_TaxID=246437 {ECO:0000313|EMBL:ELW51474.1, ECO:0000313|Proteomes:UP000011518};</v>
      </c>
      <c r="N458" t="str">
        <f t="shared" si="189"/>
        <v>Eukaryota</v>
      </c>
      <c r="O458" t="str">
        <f t="shared" si="190"/>
        <v xml:space="preserve"> Metazoa</v>
      </c>
      <c r="P458" t="str">
        <f t="shared" si="191"/>
        <v xml:space="preserve"> Chordata</v>
      </c>
      <c r="Q458" t="str">
        <f t="shared" si="192"/>
        <v xml:space="preserve"> Craniata</v>
      </c>
      <c r="R458" t="str">
        <f t="shared" si="193"/>
        <v xml:space="preserve"> Vertebrata</v>
      </c>
      <c r="S458" t="str">
        <f t="shared" si="194"/>
        <v xml:space="preserve"> Euteleostomi</v>
      </c>
      <c r="T458" t="str">
        <f t="shared" si="195"/>
        <v>Mammalia</v>
      </c>
      <c r="U458" t="str">
        <f t="shared" si="196"/>
        <v xml:space="preserve"> Eutheria</v>
      </c>
      <c r="V458" t="str">
        <f t="shared" si="197"/>
        <v xml:space="preserve"> Euarchontoglires</v>
      </c>
      <c r="W458" t="str">
        <f t="shared" si="198"/>
        <v xml:space="preserve"> Scandentia</v>
      </c>
      <c r="X458" t="str">
        <f t="shared" si="199"/>
        <v xml:space="preserve"> Tupaiidae</v>
      </c>
      <c r="Y458" t="str">
        <f t="shared" si="200"/>
        <v xml:space="preserve"> Tupaia.</v>
      </c>
      <c r="Z458">
        <f t="shared" si="201"/>
        <v>0</v>
      </c>
      <c r="AA458">
        <f t="shared" si="202"/>
        <v>0</v>
      </c>
      <c r="AB458">
        <f t="shared" si="203"/>
        <v>0</v>
      </c>
      <c r="AC458">
        <f t="shared" si="204"/>
        <v>0</v>
      </c>
      <c r="AD458">
        <f t="shared" si="205"/>
        <v>0</v>
      </c>
      <c r="AE458">
        <f t="shared" si="206"/>
        <v>0</v>
      </c>
      <c r="AF458">
        <f t="shared" si="207"/>
        <v>0</v>
      </c>
    </row>
    <row r="459" spans="1:32" x14ac:dyDescent="0.25">
      <c r="A459" t="s">
        <v>750</v>
      </c>
      <c r="B459" t="s">
        <v>751</v>
      </c>
      <c r="C459">
        <v>205</v>
      </c>
      <c r="D459" t="s">
        <v>12</v>
      </c>
      <c r="E459">
        <v>82</v>
      </c>
      <c r="F459">
        <v>201</v>
      </c>
      <c r="G459">
        <v>438</v>
      </c>
      <c r="H459" t="s">
        <v>13</v>
      </c>
      <c r="I459">
        <f t="shared" si="186"/>
        <v>1</v>
      </c>
      <c r="J459">
        <f t="shared" si="187"/>
        <v>0</v>
      </c>
      <c r="K459">
        <f t="shared" si="188"/>
        <v>120</v>
      </c>
      <c r="L459" t="str">
        <f t="shared" si="184"/>
        <v xml:space="preserve"> Tupaia chinensis (Chinese tree shrew).</v>
      </c>
      <c r="M459" t="str">
        <f t="shared" si="185"/>
        <v xml:space="preserve"> NCBI_TaxID=246437 {ECO:0000313|EMBL:ELW51479.1, ECO:0000313|Proteomes:UP000011518};</v>
      </c>
      <c r="N459" t="str">
        <f t="shared" si="189"/>
        <v>Eukaryota</v>
      </c>
      <c r="O459" t="str">
        <f t="shared" si="190"/>
        <v xml:space="preserve"> Metazoa</v>
      </c>
      <c r="P459" t="str">
        <f t="shared" si="191"/>
        <v xml:space="preserve"> Chordata</v>
      </c>
      <c r="Q459" t="str">
        <f t="shared" si="192"/>
        <v xml:space="preserve"> Craniata</v>
      </c>
      <c r="R459" t="str">
        <f t="shared" si="193"/>
        <v xml:space="preserve"> Vertebrata</v>
      </c>
      <c r="S459" t="str">
        <f t="shared" si="194"/>
        <v xml:space="preserve"> Euteleostomi</v>
      </c>
      <c r="T459" t="str">
        <f t="shared" si="195"/>
        <v>Mammalia</v>
      </c>
      <c r="U459" t="str">
        <f t="shared" si="196"/>
        <v xml:space="preserve"> Eutheria</v>
      </c>
      <c r="V459" t="str">
        <f t="shared" si="197"/>
        <v xml:space="preserve"> Euarchontoglires</v>
      </c>
      <c r="W459" t="str">
        <f t="shared" si="198"/>
        <v xml:space="preserve"> Scandentia</v>
      </c>
      <c r="X459" t="str">
        <f t="shared" si="199"/>
        <v xml:space="preserve"> Tupaiidae</v>
      </c>
      <c r="Y459" t="str">
        <f t="shared" si="200"/>
        <v xml:space="preserve"> Tupaia.</v>
      </c>
      <c r="Z459">
        <f t="shared" si="201"/>
        <v>0</v>
      </c>
      <c r="AA459">
        <f t="shared" si="202"/>
        <v>0</v>
      </c>
      <c r="AB459">
        <f t="shared" si="203"/>
        <v>0</v>
      </c>
      <c r="AC459">
        <f t="shared" si="204"/>
        <v>0</v>
      </c>
      <c r="AD459">
        <f t="shared" si="205"/>
        <v>0</v>
      </c>
      <c r="AE459">
        <f t="shared" si="206"/>
        <v>0</v>
      </c>
      <c r="AF459">
        <f t="shared" si="207"/>
        <v>0</v>
      </c>
    </row>
    <row r="460" spans="1:32" x14ac:dyDescent="0.25">
      <c r="A460" t="s">
        <v>752</v>
      </c>
      <c r="B460" t="s">
        <v>753</v>
      </c>
      <c r="C460">
        <v>138</v>
      </c>
      <c r="D460" t="s">
        <v>12</v>
      </c>
      <c r="E460">
        <v>17</v>
      </c>
      <c r="F460">
        <v>134</v>
      </c>
      <c r="G460">
        <v>438</v>
      </c>
      <c r="H460" t="s">
        <v>13</v>
      </c>
      <c r="I460">
        <f t="shared" si="186"/>
        <v>1</v>
      </c>
      <c r="J460">
        <f t="shared" si="187"/>
        <v>0</v>
      </c>
      <c r="K460">
        <f t="shared" si="188"/>
        <v>118</v>
      </c>
      <c r="L460" t="str">
        <f t="shared" si="184"/>
        <v xml:space="preserve"> Tupaia chinensis (Chinese tree shrew).</v>
      </c>
      <c r="M460" t="str">
        <f t="shared" si="185"/>
        <v xml:space="preserve"> NCBI_TaxID=246437 {ECO:0000313|EMBL:ELW51477.1, ECO:0000313|Proteomes:UP000011518};</v>
      </c>
      <c r="N460" t="str">
        <f t="shared" si="189"/>
        <v>Eukaryota</v>
      </c>
      <c r="O460" t="str">
        <f t="shared" si="190"/>
        <v xml:space="preserve"> Metazoa</v>
      </c>
      <c r="P460" t="str">
        <f t="shared" si="191"/>
        <v xml:space="preserve"> Chordata</v>
      </c>
      <c r="Q460" t="str">
        <f t="shared" si="192"/>
        <v xml:space="preserve"> Craniata</v>
      </c>
      <c r="R460" t="str">
        <f t="shared" si="193"/>
        <v xml:space="preserve"> Vertebrata</v>
      </c>
      <c r="S460" t="str">
        <f t="shared" si="194"/>
        <v xml:space="preserve"> Euteleostomi</v>
      </c>
      <c r="T460" t="str">
        <f t="shared" si="195"/>
        <v>Mammalia</v>
      </c>
      <c r="U460" t="str">
        <f t="shared" si="196"/>
        <v xml:space="preserve"> Eutheria</v>
      </c>
      <c r="V460" t="str">
        <f t="shared" si="197"/>
        <v xml:space="preserve"> Euarchontoglires</v>
      </c>
      <c r="W460" t="str">
        <f t="shared" si="198"/>
        <v xml:space="preserve"> Scandentia</v>
      </c>
      <c r="X460" t="str">
        <f t="shared" si="199"/>
        <v xml:space="preserve"> Tupaiidae</v>
      </c>
      <c r="Y460" t="str">
        <f t="shared" si="200"/>
        <v xml:space="preserve"> Tupaia.</v>
      </c>
      <c r="Z460">
        <f t="shared" si="201"/>
        <v>0</v>
      </c>
      <c r="AA460">
        <f t="shared" si="202"/>
        <v>0</v>
      </c>
      <c r="AB460">
        <f t="shared" si="203"/>
        <v>0</v>
      </c>
      <c r="AC460">
        <f t="shared" si="204"/>
        <v>0</v>
      </c>
      <c r="AD460">
        <f t="shared" si="205"/>
        <v>0</v>
      </c>
      <c r="AE460">
        <f t="shared" si="206"/>
        <v>0</v>
      </c>
      <c r="AF460">
        <f t="shared" si="207"/>
        <v>0</v>
      </c>
    </row>
    <row r="461" spans="1:32" x14ac:dyDescent="0.25">
      <c r="A461" t="s">
        <v>754</v>
      </c>
      <c r="B461" t="s">
        <v>755</v>
      </c>
      <c r="C461">
        <v>140</v>
      </c>
      <c r="D461" t="s">
        <v>12</v>
      </c>
      <c r="E461">
        <v>32</v>
      </c>
      <c r="F461">
        <v>136</v>
      </c>
      <c r="G461">
        <v>438</v>
      </c>
      <c r="H461" t="s">
        <v>13</v>
      </c>
      <c r="I461">
        <f t="shared" si="186"/>
        <v>1</v>
      </c>
      <c r="J461">
        <f t="shared" si="187"/>
        <v>0</v>
      </c>
      <c r="K461">
        <f t="shared" si="188"/>
        <v>105</v>
      </c>
      <c r="L461" t="str">
        <f t="shared" si="184"/>
        <v xml:space="preserve"> Tupaia chinensis (Chinese tree shrew).</v>
      </c>
      <c r="M461" t="str">
        <f t="shared" si="185"/>
        <v xml:space="preserve"> NCBI_TaxID=246437 {ECO:0000313|EMBL:ELW51482.1, ECO:0000313|Proteomes:UP000011518};</v>
      </c>
      <c r="N461" t="str">
        <f t="shared" si="189"/>
        <v>Eukaryota</v>
      </c>
      <c r="O461" t="str">
        <f t="shared" si="190"/>
        <v xml:space="preserve"> Metazoa</v>
      </c>
      <c r="P461" t="str">
        <f t="shared" si="191"/>
        <v xml:space="preserve"> Chordata</v>
      </c>
      <c r="Q461" t="str">
        <f t="shared" si="192"/>
        <v xml:space="preserve"> Craniata</v>
      </c>
      <c r="R461" t="str">
        <f t="shared" si="193"/>
        <v xml:space="preserve"> Vertebrata</v>
      </c>
      <c r="S461" t="str">
        <f t="shared" si="194"/>
        <v xml:space="preserve"> Euteleostomi</v>
      </c>
      <c r="T461" t="str">
        <f t="shared" si="195"/>
        <v>Mammalia</v>
      </c>
      <c r="U461" t="str">
        <f t="shared" si="196"/>
        <v xml:space="preserve"> Eutheria</v>
      </c>
      <c r="V461" t="str">
        <f t="shared" si="197"/>
        <v xml:space="preserve"> Euarchontoglires</v>
      </c>
      <c r="W461" t="str">
        <f t="shared" si="198"/>
        <v xml:space="preserve"> Scandentia</v>
      </c>
      <c r="X461" t="str">
        <f t="shared" si="199"/>
        <v xml:space="preserve"> Tupaiidae</v>
      </c>
      <c r="Y461" t="str">
        <f t="shared" si="200"/>
        <v xml:space="preserve"> Tupaia.</v>
      </c>
      <c r="Z461">
        <f t="shared" si="201"/>
        <v>0</v>
      </c>
      <c r="AA461">
        <f t="shared" si="202"/>
        <v>0</v>
      </c>
      <c r="AB461">
        <f t="shared" si="203"/>
        <v>0</v>
      </c>
      <c r="AC461">
        <f t="shared" si="204"/>
        <v>0</v>
      </c>
      <c r="AD461">
        <f t="shared" si="205"/>
        <v>0</v>
      </c>
      <c r="AE461">
        <f t="shared" si="206"/>
        <v>0</v>
      </c>
      <c r="AF461">
        <f t="shared" si="207"/>
        <v>0</v>
      </c>
    </row>
    <row r="462" spans="1:32" x14ac:dyDescent="0.25">
      <c r="A462" t="s">
        <v>756</v>
      </c>
      <c r="B462" t="s">
        <v>757</v>
      </c>
      <c r="C462">
        <v>121</v>
      </c>
      <c r="D462" t="s">
        <v>12</v>
      </c>
      <c r="E462">
        <v>3</v>
      </c>
      <c r="F462">
        <v>115</v>
      </c>
      <c r="G462">
        <v>438</v>
      </c>
      <c r="H462" t="s">
        <v>13</v>
      </c>
      <c r="I462">
        <f t="shared" si="186"/>
        <v>1</v>
      </c>
      <c r="J462">
        <f t="shared" si="187"/>
        <v>0</v>
      </c>
      <c r="K462">
        <f t="shared" si="188"/>
        <v>113</v>
      </c>
      <c r="L462" t="str">
        <f t="shared" si="184"/>
        <v xml:space="preserve"> Tupaia chinensis (Chinese tree shrew).</v>
      </c>
      <c r="M462" t="str">
        <f t="shared" si="185"/>
        <v xml:space="preserve"> NCBI_TaxID=246437 {ECO:0000313|EMBL:ELW64253.1, ECO:0000313|Proteomes:UP000011518};</v>
      </c>
      <c r="N462" t="str">
        <f t="shared" si="189"/>
        <v>Eukaryota</v>
      </c>
      <c r="O462" t="str">
        <f t="shared" si="190"/>
        <v xml:space="preserve"> Metazoa</v>
      </c>
      <c r="P462" t="str">
        <f t="shared" si="191"/>
        <v xml:space="preserve"> Chordata</v>
      </c>
      <c r="Q462" t="str">
        <f t="shared" si="192"/>
        <v xml:space="preserve"> Craniata</v>
      </c>
      <c r="R462" t="str">
        <f t="shared" si="193"/>
        <v xml:space="preserve"> Vertebrata</v>
      </c>
      <c r="S462" t="str">
        <f t="shared" si="194"/>
        <v xml:space="preserve"> Euteleostomi</v>
      </c>
      <c r="T462" t="str">
        <f t="shared" si="195"/>
        <v>Mammalia</v>
      </c>
      <c r="U462" t="str">
        <f t="shared" si="196"/>
        <v xml:space="preserve"> Eutheria</v>
      </c>
      <c r="V462" t="str">
        <f t="shared" si="197"/>
        <v xml:space="preserve"> Euarchontoglires</v>
      </c>
      <c r="W462" t="str">
        <f t="shared" si="198"/>
        <v xml:space="preserve"> Scandentia</v>
      </c>
      <c r="X462" t="str">
        <f t="shared" si="199"/>
        <v xml:space="preserve"> Tupaiidae</v>
      </c>
      <c r="Y462" t="str">
        <f t="shared" si="200"/>
        <v xml:space="preserve"> Tupaia.</v>
      </c>
      <c r="Z462">
        <f t="shared" si="201"/>
        <v>0</v>
      </c>
      <c r="AA462">
        <f t="shared" si="202"/>
        <v>0</v>
      </c>
      <c r="AB462">
        <f t="shared" si="203"/>
        <v>0</v>
      </c>
      <c r="AC462">
        <f t="shared" si="204"/>
        <v>0</v>
      </c>
      <c r="AD462">
        <f t="shared" si="205"/>
        <v>0</v>
      </c>
      <c r="AE462">
        <f t="shared" si="206"/>
        <v>0</v>
      </c>
      <c r="AF462">
        <f t="shared" si="207"/>
        <v>0</v>
      </c>
    </row>
    <row r="463" spans="1:32" x14ac:dyDescent="0.25">
      <c r="A463" t="s">
        <v>758</v>
      </c>
      <c r="B463" t="s">
        <v>759</v>
      </c>
      <c r="C463">
        <v>156</v>
      </c>
      <c r="D463" t="s">
        <v>12</v>
      </c>
      <c r="E463">
        <v>32</v>
      </c>
      <c r="F463">
        <v>152</v>
      </c>
      <c r="G463">
        <v>438</v>
      </c>
      <c r="H463" t="s">
        <v>13</v>
      </c>
      <c r="I463">
        <f t="shared" si="186"/>
        <v>1</v>
      </c>
      <c r="J463">
        <f t="shared" si="187"/>
        <v>0</v>
      </c>
      <c r="K463">
        <f t="shared" si="188"/>
        <v>121</v>
      </c>
      <c r="L463" t="str">
        <f t="shared" ref="L463:L494" si="208">VLOOKUP(A463,пр,3,FALSE)</f>
        <v xml:space="preserve"> Felis catus (Cat) (Felis silvestris catus).</v>
      </c>
      <c r="M463" t="str">
        <f t="shared" ref="M463:M494" si="209">VLOOKUP(A463,пр,4,FALSE)</f>
        <v xml:space="preserve"> NCBI_TaxID=9685 {ECO:0000313|Ensembl:ENSFCAP00000008875, ECO:0000313|Proteomes:UP000011712};</v>
      </c>
      <c r="N463" t="str">
        <f t="shared" si="189"/>
        <v>Eukaryota</v>
      </c>
      <c r="O463" t="str">
        <f t="shared" si="190"/>
        <v xml:space="preserve"> Metazoa</v>
      </c>
      <c r="P463" t="str">
        <f t="shared" si="191"/>
        <v xml:space="preserve"> Chordata</v>
      </c>
      <c r="Q463" t="str">
        <f t="shared" si="192"/>
        <v xml:space="preserve"> Craniata</v>
      </c>
      <c r="R463" t="str">
        <f t="shared" si="193"/>
        <v xml:space="preserve"> Vertebrata</v>
      </c>
      <c r="S463" t="str">
        <f t="shared" si="194"/>
        <v xml:space="preserve"> Euteleostomi</v>
      </c>
      <c r="T463" t="str">
        <f t="shared" si="195"/>
        <v>Mammalia</v>
      </c>
      <c r="U463" t="str">
        <f t="shared" si="196"/>
        <v xml:space="preserve"> Eutheria</v>
      </c>
      <c r="V463" t="str">
        <f t="shared" si="197"/>
        <v xml:space="preserve"> Laurasiatheria</v>
      </c>
      <c r="W463" t="str">
        <f t="shared" si="198"/>
        <v xml:space="preserve"> Carnivora</v>
      </c>
      <c r="X463" t="str">
        <f t="shared" si="199"/>
        <v xml:space="preserve"> Feliformia</v>
      </c>
      <c r="Y463" t="str">
        <f t="shared" si="200"/>
        <v xml:space="preserve"> Felidae</v>
      </c>
      <c r="Z463" t="str">
        <f t="shared" si="201"/>
        <v>Felinae</v>
      </c>
      <c r="AA463" t="str">
        <f t="shared" si="202"/>
        <v xml:space="preserve"> Felis.</v>
      </c>
      <c r="AB463">
        <f t="shared" si="203"/>
        <v>0</v>
      </c>
      <c r="AC463">
        <f t="shared" si="204"/>
        <v>0</v>
      </c>
      <c r="AD463">
        <f t="shared" si="205"/>
        <v>0</v>
      </c>
      <c r="AE463">
        <f t="shared" si="206"/>
        <v>0</v>
      </c>
      <c r="AF463">
        <f t="shared" si="207"/>
        <v>0</v>
      </c>
    </row>
    <row r="464" spans="1:32" x14ac:dyDescent="0.25">
      <c r="A464" t="s">
        <v>760</v>
      </c>
      <c r="B464" t="s">
        <v>761</v>
      </c>
      <c r="C464">
        <v>152</v>
      </c>
      <c r="D464" t="s">
        <v>12</v>
      </c>
      <c r="E464">
        <v>34</v>
      </c>
      <c r="F464">
        <v>148</v>
      </c>
      <c r="G464">
        <v>438</v>
      </c>
      <c r="H464" t="s">
        <v>13</v>
      </c>
      <c r="I464">
        <f t="shared" si="186"/>
        <v>1</v>
      </c>
      <c r="J464">
        <f t="shared" si="187"/>
        <v>0</v>
      </c>
      <c r="K464">
        <f t="shared" si="188"/>
        <v>115</v>
      </c>
      <c r="L464" t="str">
        <f t="shared" si="208"/>
        <v xml:space="preserve"> Felis catus (Cat) (Felis silvestris catus).</v>
      </c>
      <c r="M464" t="str">
        <f t="shared" si="209"/>
        <v xml:space="preserve"> NCBI_TaxID=9685 {ECO:0000313|Ensembl:ENSFCAP00000008878, ECO:0000313|Proteomes:UP000011712};</v>
      </c>
      <c r="N464" t="str">
        <f t="shared" si="189"/>
        <v>Eukaryota</v>
      </c>
      <c r="O464" t="str">
        <f t="shared" si="190"/>
        <v xml:space="preserve"> Metazoa</v>
      </c>
      <c r="P464" t="str">
        <f t="shared" si="191"/>
        <v xml:space="preserve"> Chordata</v>
      </c>
      <c r="Q464" t="str">
        <f t="shared" si="192"/>
        <v xml:space="preserve"> Craniata</v>
      </c>
      <c r="R464" t="str">
        <f t="shared" si="193"/>
        <v xml:space="preserve"> Vertebrata</v>
      </c>
      <c r="S464" t="str">
        <f t="shared" si="194"/>
        <v xml:space="preserve"> Euteleostomi</v>
      </c>
      <c r="T464" t="str">
        <f t="shared" si="195"/>
        <v>Mammalia</v>
      </c>
      <c r="U464" t="str">
        <f t="shared" si="196"/>
        <v xml:space="preserve"> Eutheria</v>
      </c>
      <c r="V464" t="str">
        <f t="shared" si="197"/>
        <v xml:space="preserve"> Laurasiatheria</v>
      </c>
      <c r="W464" t="str">
        <f t="shared" si="198"/>
        <v xml:space="preserve"> Carnivora</v>
      </c>
      <c r="X464" t="str">
        <f t="shared" si="199"/>
        <v xml:space="preserve"> Feliformia</v>
      </c>
      <c r="Y464" t="str">
        <f t="shared" si="200"/>
        <v xml:space="preserve"> Felidae</v>
      </c>
      <c r="Z464" t="str">
        <f t="shared" si="201"/>
        <v>Felinae</v>
      </c>
      <c r="AA464" t="str">
        <f t="shared" si="202"/>
        <v xml:space="preserve"> Felis.</v>
      </c>
      <c r="AB464">
        <f t="shared" si="203"/>
        <v>0</v>
      </c>
      <c r="AC464">
        <f t="shared" si="204"/>
        <v>0</v>
      </c>
      <c r="AD464">
        <f t="shared" si="205"/>
        <v>0</v>
      </c>
      <c r="AE464">
        <f t="shared" si="206"/>
        <v>0</v>
      </c>
      <c r="AF464">
        <f t="shared" si="207"/>
        <v>0</v>
      </c>
    </row>
    <row r="465" spans="1:32" x14ac:dyDescent="0.25">
      <c r="A465" t="s">
        <v>762</v>
      </c>
      <c r="B465" t="s">
        <v>763</v>
      </c>
      <c r="C465">
        <v>177</v>
      </c>
      <c r="D465" t="s">
        <v>12</v>
      </c>
      <c r="E465">
        <v>60</v>
      </c>
      <c r="F465">
        <v>173</v>
      </c>
      <c r="G465">
        <v>438</v>
      </c>
      <c r="H465" t="s">
        <v>13</v>
      </c>
      <c r="I465">
        <f t="shared" si="186"/>
        <v>1</v>
      </c>
      <c r="J465">
        <f t="shared" si="187"/>
        <v>0</v>
      </c>
      <c r="K465">
        <f t="shared" si="188"/>
        <v>114</v>
      </c>
      <c r="L465" t="str">
        <f t="shared" si="208"/>
        <v xml:space="preserve"> Felis catus (Cat) (Felis silvestris catus).</v>
      </c>
      <c r="M465" t="str">
        <f t="shared" si="209"/>
        <v xml:space="preserve"> NCBI_TaxID=9685 {ECO:0000313|Ensembl:ENSFCAP00000008881, ECO:0000313|Proteomes:UP000011712};</v>
      </c>
      <c r="N465" t="str">
        <f t="shared" si="189"/>
        <v>Eukaryota</v>
      </c>
      <c r="O465" t="str">
        <f t="shared" si="190"/>
        <v xml:space="preserve"> Metazoa</v>
      </c>
      <c r="P465" t="str">
        <f t="shared" si="191"/>
        <v xml:space="preserve"> Chordata</v>
      </c>
      <c r="Q465" t="str">
        <f t="shared" si="192"/>
        <v xml:space="preserve"> Craniata</v>
      </c>
      <c r="R465" t="str">
        <f t="shared" si="193"/>
        <v xml:space="preserve"> Vertebrata</v>
      </c>
      <c r="S465" t="str">
        <f t="shared" si="194"/>
        <v xml:space="preserve"> Euteleostomi</v>
      </c>
      <c r="T465" t="str">
        <f t="shared" si="195"/>
        <v>Mammalia</v>
      </c>
      <c r="U465" t="str">
        <f t="shared" si="196"/>
        <v xml:space="preserve"> Eutheria</v>
      </c>
      <c r="V465" t="str">
        <f t="shared" si="197"/>
        <v xml:space="preserve"> Laurasiatheria</v>
      </c>
      <c r="W465" t="str">
        <f t="shared" si="198"/>
        <v xml:space="preserve"> Carnivora</v>
      </c>
      <c r="X465" t="str">
        <f t="shared" si="199"/>
        <v xml:space="preserve"> Feliformia</v>
      </c>
      <c r="Y465" t="str">
        <f t="shared" si="200"/>
        <v xml:space="preserve"> Felidae</v>
      </c>
      <c r="Z465" t="str">
        <f t="shared" si="201"/>
        <v>Felinae</v>
      </c>
      <c r="AA465" t="str">
        <f t="shared" si="202"/>
        <v xml:space="preserve"> Felis.</v>
      </c>
      <c r="AB465">
        <f t="shared" si="203"/>
        <v>0</v>
      </c>
      <c r="AC465">
        <f t="shared" si="204"/>
        <v>0</v>
      </c>
      <c r="AD465">
        <f t="shared" si="205"/>
        <v>0</v>
      </c>
      <c r="AE465">
        <f t="shared" si="206"/>
        <v>0</v>
      </c>
      <c r="AF465">
        <f t="shared" si="207"/>
        <v>0</v>
      </c>
    </row>
    <row r="466" spans="1:32" x14ac:dyDescent="0.25">
      <c r="A466" t="s">
        <v>764</v>
      </c>
      <c r="B466" t="s">
        <v>765</v>
      </c>
      <c r="C466">
        <v>153</v>
      </c>
      <c r="D466" t="s">
        <v>12</v>
      </c>
      <c r="E466">
        <v>42</v>
      </c>
      <c r="F466">
        <v>148</v>
      </c>
      <c r="G466">
        <v>438</v>
      </c>
      <c r="H466" t="s">
        <v>13</v>
      </c>
      <c r="I466">
        <f t="shared" si="186"/>
        <v>1</v>
      </c>
      <c r="J466">
        <f t="shared" si="187"/>
        <v>0</v>
      </c>
      <c r="K466">
        <f t="shared" si="188"/>
        <v>107</v>
      </c>
      <c r="L466" t="str">
        <f t="shared" si="208"/>
        <v xml:space="preserve"> Felis catus (Cat) (Felis silvestris catus).</v>
      </c>
      <c r="M466" t="str">
        <f t="shared" si="209"/>
        <v xml:space="preserve"> NCBI_TaxID=9685 {ECO:0000313|Ensembl:ENSFCAP00000011032, ECO:0000313|Proteomes:UP000011712};</v>
      </c>
      <c r="N466" t="str">
        <f t="shared" si="189"/>
        <v>Eukaryota</v>
      </c>
      <c r="O466" t="str">
        <f t="shared" si="190"/>
        <v xml:space="preserve"> Metazoa</v>
      </c>
      <c r="P466" t="str">
        <f t="shared" si="191"/>
        <v xml:space="preserve"> Chordata</v>
      </c>
      <c r="Q466" t="str">
        <f t="shared" si="192"/>
        <v xml:space="preserve"> Craniata</v>
      </c>
      <c r="R466" t="str">
        <f t="shared" si="193"/>
        <v xml:space="preserve"> Vertebrata</v>
      </c>
      <c r="S466" t="str">
        <f t="shared" si="194"/>
        <v xml:space="preserve"> Euteleostomi</v>
      </c>
      <c r="T466" t="str">
        <f t="shared" si="195"/>
        <v>Mammalia</v>
      </c>
      <c r="U466" t="str">
        <f t="shared" si="196"/>
        <v xml:space="preserve"> Eutheria</v>
      </c>
      <c r="V466" t="str">
        <f t="shared" si="197"/>
        <v xml:space="preserve"> Laurasiatheria</v>
      </c>
      <c r="W466" t="str">
        <f t="shared" si="198"/>
        <v xml:space="preserve"> Carnivora</v>
      </c>
      <c r="X466" t="str">
        <f t="shared" si="199"/>
        <v xml:space="preserve"> Feliformia</v>
      </c>
      <c r="Y466" t="str">
        <f t="shared" si="200"/>
        <v xml:space="preserve"> Felidae</v>
      </c>
      <c r="Z466" t="str">
        <f t="shared" si="201"/>
        <v>Felinae</v>
      </c>
      <c r="AA466" t="str">
        <f t="shared" si="202"/>
        <v xml:space="preserve"> Felis.</v>
      </c>
      <c r="AB466">
        <f t="shared" si="203"/>
        <v>0</v>
      </c>
      <c r="AC466">
        <f t="shared" si="204"/>
        <v>0</v>
      </c>
      <c r="AD466">
        <f t="shared" si="205"/>
        <v>0</v>
      </c>
      <c r="AE466">
        <f t="shared" si="206"/>
        <v>0</v>
      </c>
      <c r="AF466">
        <f t="shared" si="207"/>
        <v>0</v>
      </c>
    </row>
    <row r="467" spans="1:32" x14ac:dyDescent="0.25">
      <c r="A467" t="s">
        <v>766</v>
      </c>
      <c r="B467" t="s">
        <v>767</v>
      </c>
      <c r="C467">
        <v>148</v>
      </c>
      <c r="D467" t="s">
        <v>12</v>
      </c>
      <c r="E467">
        <v>24</v>
      </c>
      <c r="F467">
        <v>144</v>
      </c>
      <c r="G467">
        <v>438</v>
      </c>
      <c r="H467" t="s">
        <v>13</v>
      </c>
      <c r="I467">
        <f t="shared" si="186"/>
        <v>1</v>
      </c>
      <c r="J467">
        <f t="shared" si="187"/>
        <v>0</v>
      </c>
      <c r="K467">
        <f t="shared" si="188"/>
        <v>121</v>
      </c>
      <c r="L467" t="str">
        <f t="shared" si="208"/>
        <v xml:space="preserve"> Felis catus (Cat) (Felis silvestris catus).</v>
      </c>
      <c r="M467" t="str">
        <f t="shared" si="209"/>
        <v xml:space="preserve"> NCBI_TaxID=9685 {ECO:0000313|Ensembl:ENSFCAP00000016345, ECO:0000313|Proteomes:UP000011712};</v>
      </c>
      <c r="N467" t="str">
        <f t="shared" si="189"/>
        <v>Eukaryota</v>
      </c>
      <c r="O467" t="str">
        <f t="shared" si="190"/>
        <v xml:space="preserve"> Metazoa</v>
      </c>
      <c r="P467" t="str">
        <f t="shared" si="191"/>
        <v xml:space="preserve"> Chordata</v>
      </c>
      <c r="Q467" t="str">
        <f t="shared" si="192"/>
        <v xml:space="preserve"> Craniata</v>
      </c>
      <c r="R467" t="str">
        <f t="shared" si="193"/>
        <v xml:space="preserve"> Vertebrata</v>
      </c>
      <c r="S467" t="str">
        <f t="shared" si="194"/>
        <v xml:space="preserve"> Euteleostomi</v>
      </c>
      <c r="T467" t="str">
        <f t="shared" si="195"/>
        <v>Mammalia</v>
      </c>
      <c r="U467" t="str">
        <f t="shared" si="196"/>
        <v xml:space="preserve"> Eutheria</v>
      </c>
      <c r="V467" t="str">
        <f t="shared" si="197"/>
        <v xml:space="preserve"> Laurasiatheria</v>
      </c>
      <c r="W467" t="str">
        <f t="shared" si="198"/>
        <v xml:space="preserve"> Carnivora</v>
      </c>
      <c r="X467" t="str">
        <f t="shared" si="199"/>
        <v xml:space="preserve"> Feliformia</v>
      </c>
      <c r="Y467" t="str">
        <f t="shared" si="200"/>
        <v xml:space="preserve"> Felidae</v>
      </c>
      <c r="Z467" t="str">
        <f t="shared" si="201"/>
        <v>Felinae</v>
      </c>
      <c r="AA467" t="str">
        <f t="shared" si="202"/>
        <v xml:space="preserve"> Felis.</v>
      </c>
      <c r="AB467">
        <f t="shared" si="203"/>
        <v>0</v>
      </c>
      <c r="AC467">
        <f t="shared" si="204"/>
        <v>0</v>
      </c>
      <c r="AD467">
        <f t="shared" si="205"/>
        <v>0</v>
      </c>
      <c r="AE467">
        <f t="shared" si="206"/>
        <v>0</v>
      </c>
      <c r="AF467">
        <f t="shared" si="207"/>
        <v>0</v>
      </c>
    </row>
    <row r="468" spans="1:32" x14ac:dyDescent="0.25">
      <c r="A468" t="s">
        <v>768</v>
      </c>
      <c r="B468" t="s">
        <v>769</v>
      </c>
      <c r="C468">
        <v>192</v>
      </c>
      <c r="D468" t="s">
        <v>12</v>
      </c>
      <c r="E468">
        <v>71</v>
      </c>
      <c r="F468">
        <v>184</v>
      </c>
      <c r="G468">
        <v>438</v>
      </c>
      <c r="H468" t="s">
        <v>13</v>
      </c>
      <c r="I468">
        <f t="shared" si="186"/>
        <v>1</v>
      </c>
      <c r="J468">
        <f t="shared" si="187"/>
        <v>0</v>
      </c>
      <c r="K468">
        <f t="shared" si="188"/>
        <v>114</v>
      </c>
      <c r="L468" t="str">
        <f t="shared" si="208"/>
        <v xml:space="preserve"> Felis catus (Cat) (Felis silvestris catus).</v>
      </c>
      <c r="M468" t="str">
        <f t="shared" si="209"/>
        <v xml:space="preserve"> NCBI_TaxID=9685 {ECO:0000313|Ensembl:ENSFCAP00000017529, ECO:0000313|Proteomes:UP000011712};</v>
      </c>
      <c r="N468" t="str">
        <f t="shared" si="189"/>
        <v>Eukaryota</v>
      </c>
      <c r="O468" t="str">
        <f t="shared" si="190"/>
        <v xml:space="preserve"> Metazoa</v>
      </c>
      <c r="P468" t="str">
        <f t="shared" si="191"/>
        <v xml:space="preserve"> Chordata</v>
      </c>
      <c r="Q468" t="str">
        <f t="shared" si="192"/>
        <v xml:space="preserve"> Craniata</v>
      </c>
      <c r="R468" t="str">
        <f t="shared" si="193"/>
        <v xml:space="preserve"> Vertebrata</v>
      </c>
      <c r="S468" t="str">
        <f t="shared" si="194"/>
        <v xml:space="preserve"> Euteleostomi</v>
      </c>
      <c r="T468" t="str">
        <f t="shared" si="195"/>
        <v>Mammalia</v>
      </c>
      <c r="U468" t="str">
        <f t="shared" si="196"/>
        <v xml:space="preserve"> Eutheria</v>
      </c>
      <c r="V468" t="str">
        <f t="shared" si="197"/>
        <v xml:space="preserve"> Laurasiatheria</v>
      </c>
      <c r="W468" t="str">
        <f t="shared" si="198"/>
        <v xml:space="preserve"> Carnivora</v>
      </c>
      <c r="X468" t="str">
        <f t="shared" si="199"/>
        <v xml:space="preserve"> Feliformia</v>
      </c>
      <c r="Y468" t="str">
        <f t="shared" si="200"/>
        <v xml:space="preserve"> Felidae</v>
      </c>
      <c r="Z468" t="str">
        <f t="shared" si="201"/>
        <v>Felinae</v>
      </c>
      <c r="AA468" t="str">
        <f t="shared" si="202"/>
        <v xml:space="preserve"> Felis.</v>
      </c>
      <c r="AB468">
        <f t="shared" si="203"/>
        <v>0</v>
      </c>
      <c r="AC468">
        <f t="shared" si="204"/>
        <v>0</v>
      </c>
      <c r="AD468">
        <f t="shared" si="205"/>
        <v>0</v>
      </c>
      <c r="AE468">
        <f t="shared" si="206"/>
        <v>0</v>
      </c>
      <c r="AF468">
        <f t="shared" si="207"/>
        <v>0</v>
      </c>
    </row>
    <row r="469" spans="1:32" x14ac:dyDescent="0.25">
      <c r="A469" t="s">
        <v>770</v>
      </c>
      <c r="B469" t="s">
        <v>771</v>
      </c>
      <c r="C469">
        <v>200</v>
      </c>
      <c r="D469" t="s">
        <v>12</v>
      </c>
      <c r="E469">
        <v>75</v>
      </c>
      <c r="F469">
        <v>196</v>
      </c>
      <c r="G469">
        <v>438</v>
      </c>
      <c r="H469" t="s">
        <v>13</v>
      </c>
      <c r="I469">
        <f t="shared" si="186"/>
        <v>1</v>
      </c>
      <c r="J469">
        <f t="shared" si="187"/>
        <v>0</v>
      </c>
      <c r="K469">
        <f t="shared" si="188"/>
        <v>122</v>
      </c>
      <c r="L469" t="str">
        <f t="shared" si="208"/>
        <v xml:space="preserve"> Latimeria chalumnae (West Indian ocean coelacanth).</v>
      </c>
      <c r="M469" t="str">
        <f t="shared" si="209"/>
        <v xml:space="preserve"> NCBI_TaxID=7897 {ECO:0000313|Ensembl:ENSLACP00000021930, ECO:0000313|Proteomes:UP000008672};</v>
      </c>
      <c r="N469" t="str">
        <f t="shared" si="189"/>
        <v>Eukaryota</v>
      </c>
      <c r="O469" t="str">
        <f t="shared" si="190"/>
        <v xml:space="preserve"> Metazoa</v>
      </c>
      <c r="P469" t="str">
        <f t="shared" si="191"/>
        <v xml:space="preserve"> Chordata</v>
      </c>
      <c r="Q469" t="str">
        <f t="shared" si="192"/>
        <v xml:space="preserve"> Craniata</v>
      </c>
      <c r="R469" t="str">
        <f t="shared" si="193"/>
        <v xml:space="preserve"> Vertebrata</v>
      </c>
      <c r="S469" t="str">
        <f t="shared" si="194"/>
        <v xml:space="preserve"> Euteleostomi</v>
      </c>
      <c r="T469" t="str">
        <f t="shared" si="195"/>
        <v>Coelacanthiformes</v>
      </c>
      <c r="U469" t="str">
        <f t="shared" si="196"/>
        <v xml:space="preserve"> Coelacanthidae</v>
      </c>
      <c r="V469" t="str">
        <f t="shared" si="197"/>
        <v xml:space="preserve"> Latimeria.</v>
      </c>
      <c r="W469">
        <f t="shared" si="198"/>
        <v>0</v>
      </c>
      <c r="X469">
        <f t="shared" si="199"/>
        <v>0</v>
      </c>
      <c r="Y469">
        <f t="shared" si="200"/>
        <v>0</v>
      </c>
      <c r="Z469">
        <f t="shared" si="201"/>
        <v>0</v>
      </c>
      <c r="AA469">
        <f t="shared" si="202"/>
        <v>0</v>
      </c>
      <c r="AB469">
        <f t="shared" si="203"/>
        <v>0</v>
      </c>
      <c r="AC469">
        <f t="shared" si="204"/>
        <v>0</v>
      </c>
      <c r="AD469">
        <f t="shared" si="205"/>
        <v>0</v>
      </c>
      <c r="AE469">
        <f t="shared" si="206"/>
        <v>0</v>
      </c>
      <c r="AF469">
        <f t="shared" si="207"/>
        <v>0</v>
      </c>
    </row>
    <row r="470" spans="1:32" x14ac:dyDescent="0.25">
      <c r="A470" t="s">
        <v>772</v>
      </c>
      <c r="B470" t="s">
        <v>773</v>
      </c>
      <c r="C470">
        <v>193</v>
      </c>
      <c r="D470" t="s">
        <v>12</v>
      </c>
      <c r="E470">
        <v>72</v>
      </c>
      <c r="F470">
        <v>186</v>
      </c>
      <c r="G470">
        <v>438</v>
      </c>
      <c r="H470" t="s">
        <v>13</v>
      </c>
      <c r="I470">
        <f t="shared" si="186"/>
        <v>1</v>
      </c>
      <c r="J470">
        <f t="shared" si="187"/>
        <v>0</v>
      </c>
      <c r="K470">
        <f t="shared" si="188"/>
        <v>115</v>
      </c>
      <c r="L470" t="str">
        <f t="shared" si="208"/>
        <v xml:space="preserve"> Mustela putorius furo (European domestic ferret) (Mustela furo).</v>
      </c>
      <c r="M470" t="str">
        <f t="shared" si="209"/>
        <v xml:space="preserve"> NCBI_TaxID=9669 {ECO:0000313|Ensembl:ENSMPUP00000003649, ECO:0000313|Proteomes:UP000000715};</v>
      </c>
      <c r="N470" t="str">
        <f t="shared" si="189"/>
        <v>Eukaryota</v>
      </c>
      <c r="O470" t="str">
        <f t="shared" si="190"/>
        <v xml:space="preserve"> Metazoa</v>
      </c>
      <c r="P470" t="str">
        <f t="shared" si="191"/>
        <v xml:space="preserve"> Chordata</v>
      </c>
      <c r="Q470" t="str">
        <f t="shared" si="192"/>
        <v xml:space="preserve"> Craniata</v>
      </c>
      <c r="R470" t="str">
        <f t="shared" si="193"/>
        <v xml:space="preserve"> Vertebrata</v>
      </c>
      <c r="S470" t="str">
        <f t="shared" si="194"/>
        <v xml:space="preserve"> Euteleostomi</v>
      </c>
      <c r="T470" t="str">
        <f t="shared" si="195"/>
        <v>Mammalia</v>
      </c>
      <c r="U470" t="str">
        <f t="shared" si="196"/>
        <v xml:space="preserve"> Eutheria</v>
      </c>
      <c r="V470" t="str">
        <f t="shared" si="197"/>
        <v xml:space="preserve"> Laurasiatheria</v>
      </c>
      <c r="W470" t="str">
        <f t="shared" si="198"/>
        <v xml:space="preserve"> Carnivora</v>
      </c>
      <c r="X470" t="str">
        <f t="shared" si="199"/>
        <v xml:space="preserve"> Caniformia</v>
      </c>
      <c r="Y470" t="str">
        <f t="shared" si="200"/>
        <v xml:space="preserve"> Mustelidae</v>
      </c>
      <c r="Z470" t="str">
        <f t="shared" si="201"/>
        <v>Mustelinae</v>
      </c>
      <c r="AA470" t="str">
        <f t="shared" si="202"/>
        <v xml:space="preserve"> Mustela.</v>
      </c>
      <c r="AB470">
        <f t="shared" si="203"/>
        <v>0</v>
      </c>
      <c r="AC470">
        <f t="shared" si="204"/>
        <v>0</v>
      </c>
      <c r="AD470">
        <f t="shared" si="205"/>
        <v>0</v>
      </c>
      <c r="AE470">
        <f t="shared" si="206"/>
        <v>0</v>
      </c>
      <c r="AF470">
        <f t="shared" si="207"/>
        <v>0</v>
      </c>
    </row>
    <row r="471" spans="1:32" x14ac:dyDescent="0.25">
      <c r="A471" t="s">
        <v>774</v>
      </c>
      <c r="B471" t="s">
        <v>775</v>
      </c>
      <c r="C471">
        <v>158</v>
      </c>
      <c r="D471" t="s">
        <v>12</v>
      </c>
      <c r="E471">
        <v>42</v>
      </c>
      <c r="F471">
        <v>155</v>
      </c>
      <c r="G471">
        <v>438</v>
      </c>
      <c r="H471" t="s">
        <v>13</v>
      </c>
      <c r="I471">
        <f t="shared" si="186"/>
        <v>1</v>
      </c>
      <c r="J471">
        <f t="shared" si="187"/>
        <v>0</v>
      </c>
      <c r="K471">
        <f t="shared" si="188"/>
        <v>114</v>
      </c>
      <c r="L471" t="str">
        <f t="shared" si="208"/>
        <v xml:space="preserve"> Mustela putorius furo (European domestic ferret) (Mustela furo).</v>
      </c>
      <c r="M471" t="str">
        <f t="shared" si="209"/>
        <v xml:space="preserve"> NCBI_TaxID=9669 {ECO:0000313|Ensembl:ENSMPUP00000009465, ECO:0000313|Proteomes:UP000000715};</v>
      </c>
      <c r="N471" t="str">
        <f t="shared" si="189"/>
        <v>Eukaryota</v>
      </c>
      <c r="O471" t="str">
        <f t="shared" si="190"/>
        <v xml:space="preserve"> Metazoa</v>
      </c>
      <c r="P471" t="str">
        <f t="shared" si="191"/>
        <v xml:space="preserve"> Chordata</v>
      </c>
      <c r="Q471" t="str">
        <f t="shared" si="192"/>
        <v xml:space="preserve"> Craniata</v>
      </c>
      <c r="R471" t="str">
        <f t="shared" si="193"/>
        <v xml:space="preserve"> Vertebrata</v>
      </c>
      <c r="S471" t="str">
        <f t="shared" si="194"/>
        <v xml:space="preserve"> Euteleostomi</v>
      </c>
      <c r="T471" t="str">
        <f t="shared" si="195"/>
        <v>Mammalia</v>
      </c>
      <c r="U471" t="str">
        <f t="shared" si="196"/>
        <v xml:space="preserve"> Eutheria</v>
      </c>
      <c r="V471" t="str">
        <f t="shared" si="197"/>
        <v xml:space="preserve"> Laurasiatheria</v>
      </c>
      <c r="W471" t="str">
        <f t="shared" si="198"/>
        <v xml:space="preserve"> Carnivora</v>
      </c>
      <c r="X471" t="str">
        <f t="shared" si="199"/>
        <v xml:space="preserve"> Caniformia</v>
      </c>
      <c r="Y471" t="str">
        <f t="shared" si="200"/>
        <v xml:space="preserve"> Mustelidae</v>
      </c>
      <c r="Z471" t="str">
        <f t="shared" si="201"/>
        <v>Mustelinae</v>
      </c>
      <c r="AA471" t="str">
        <f t="shared" si="202"/>
        <v xml:space="preserve"> Mustela.</v>
      </c>
      <c r="AB471">
        <f t="shared" si="203"/>
        <v>0</v>
      </c>
      <c r="AC471">
        <f t="shared" si="204"/>
        <v>0</v>
      </c>
      <c r="AD471">
        <f t="shared" si="205"/>
        <v>0</v>
      </c>
      <c r="AE471">
        <f t="shared" si="206"/>
        <v>0</v>
      </c>
      <c r="AF471">
        <f t="shared" si="207"/>
        <v>0</v>
      </c>
    </row>
    <row r="472" spans="1:32" x14ac:dyDescent="0.25">
      <c r="A472" t="s">
        <v>776</v>
      </c>
      <c r="B472" t="s">
        <v>777</v>
      </c>
      <c r="C472">
        <v>152</v>
      </c>
      <c r="D472" t="s">
        <v>12</v>
      </c>
      <c r="E472">
        <v>32</v>
      </c>
      <c r="F472">
        <v>148</v>
      </c>
      <c r="G472">
        <v>438</v>
      </c>
      <c r="H472" t="s">
        <v>13</v>
      </c>
      <c r="I472">
        <f t="shared" si="186"/>
        <v>1</v>
      </c>
      <c r="J472">
        <f t="shared" si="187"/>
        <v>0</v>
      </c>
      <c r="K472">
        <f t="shared" si="188"/>
        <v>117</v>
      </c>
      <c r="L472" t="str">
        <f t="shared" si="208"/>
        <v xml:space="preserve"> Mustela putorius furo (European domestic ferret) (Mustela furo).</v>
      </c>
      <c r="M472" t="str">
        <f t="shared" si="209"/>
        <v xml:space="preserve"> NCBI_TaxID=9669 {ECO:0000313|Ensembl:ENSMPUP00000009472, ECO:0000313|Proteomes:UP000000715};</v>
      </c>
      <c r="N472" t="str">
        <f t="shared" si="189"/>
        <v>Eukaryota</v>
      </c>
      <c r="O472" t="str">
        <f t="shared" si="190"/>
        <v xml:space="preserve"> Metazoa</v>
      </c>
      <c r="P472" t="str">
        <f t="shared" si="191"/>
        <v xml:space="preserve"> Chordata</v>
      </c>
      <c r="Q472" t="str">
        <f t="shared" si="192"/>
        <v xml:space="preserve"> Craniata</v>
      </c>
      <c r="R472" t="str">
        <f t="shared" si="193"/>
        <v xml:space="preserve"> Vertebrata</v>
      </c>
      <c r="S472" t="str">
        <f t="shared" si="194"/>
        <v xml:space="preserve"> Euteleostomi</v>
      </c>
      <c r="T472" t="str">
        <f t="shared" si="195"/>
        <v>Mammalia</v>
      </c>
      <c r="U472" t="str">
        <f t="shared" si="196"/>
        <v xml:space="preserve"> Eutheria</v>
      </c>
      <c r="V472" t="str">
        <f t="shared" si="197"/>
        <v xml:space="preserve"> Laurasiatheria</v>
      </c>
      <c r="W472" t="str">
        <f t="shared" si="198"/>
        <v xml:space="preserve"> Carnivora</v>
      </c>
      <c r="X472" t="str">
        <f t="shared" si="199"/>
        <v xml:space="preserve"> Caniformia</v>
      </c>
      <c r="Y472" t="str">
        <f t="shared" si="200"/>
        <v xml:space="preserve"> Mustelidae</v>
      </c>
      <c r="Z472" t="str">
        <f t="shared" si="201"/>
        <v>Mustelinae</v>
      </c>
      <c r="AA472" t="str">
        <f t="shared" si="202"/>
        <v xml:space="preserve"> Mustela.</v>
      </c>
      <c r="AB472">
        <f t="shared" si="203"/>
        <v>0</v>
      </c>
      <c r="AC472">
        <f t="shared" si="204"/>
        <v>0</v>
      </c>
      <c r="AD472">
        <f t="shared" si="205"/>
        <v>0</v>
      </c>
      <c r="AE472">
        <f t="shared" si="206"/>
        <v>0</v>
      </c>
      <c r="AF472">
        <f t="shared" si="207"/>
        <v>0</v>
      </c>
    </row>
    <row r="473" spans="1:32" x14ac:dyDescent="0.25">
      <c r="A473" t="s">
        <v>778</v>
      </c>
      <c r="B473" t="s">
        <v>779</v>
      </c>
      <c r="C473">
        <v>156</v>
      </c>
      <c r="D473" t="s">
        <v>12</v>
      </c>
      <c r="E473">
        <v>36</v>
      </c>
      <c r="F473">
        <v>152</v>
      </c>
      <c r="G473">
        <v>438</v>
      </c>
      <c r="H473" t="s">
        <v>13</v>
      </c>
      <c r="I473">
        <f t="shared" si="186"/>
        <v>1</v>
      </c>
      <c r="J473">
        <f t="shared" si="187"/>
        <v>0</v>
      </c>
      <c r="K473">
        <f t="shared" si="188"/>
        <v>117</v>
      </c>
      <c r="L473" t="str">
        <f t="shared" si="208"/>
        <v xml:space="preserve"> Mustela putorius furo (European domestic ferret) (Mustela furo).</v>
      </c>
      <c r="M473" t="str">
        <f t="shared" si="209"/>
        <v xml:space="preserve"> NCBI_TaxID=9669 {ECO:0000313|Ensembl:ENSMPUP00000009495, ECO:0000313|Proteomes:UP000000715};</v>
      </c>
      <c r="N473" t="str">
        <f t="shared" si="189"/>
        <v>Eukaryota</v>
      </c>
      <c r="O473" t="str">
        <f t="shared" si="190"/>
        <v xml:space="preserve"> Metazoa</v>
      </c>
      <c r="P473" t="str">
        <f t="shared" si="191"/>
        <v xml:space="preserve"> Chordata</v>
      </c>
      <c r="Q473" t="str">
        <f t="shared" si="192"/>
        <v xml:space="preserve"> Craniata</v>
      </c>
      <c r="R473" t="str">
        <f t="shared" si="193"/>
        <v xml:space="preserve"> Vertebrata</v>
      </c>
      <c r="S473" t="str">
        <f t="shared" si="194"/>
        <v xml:space="preserve"> Euteleostomi</v>
      </c>
      <c r="T473" t="str">
        <f t="shared" si="195"/>
        <v>Mammalia</v>
      </c>
      <c r="U473" t="str">
        <f t="shared" si="196"/>
        <v xml:space="preserve"> Eutheria</v>
      </c>
      <c r="V473" t="str">
        <f t="shared" si="197"/>
        <v xml:space="preserve"> Laurasiatheria</v>
      </c>
      <c r="W473" t="str">
        <f t="shared" si="198"/>
        <v xml:space="preserve"> Carnivora</v>
      </c>
      <c r="X473" t="str">
        <f t="shared" si="199"/>
        <v xml:space="preserve"> Caniformia</v>
      </c>
      <c r="Y473" t="str">
        <f t="shared" si="200"/>
        <v xml:space="preserve"> Mustelidae</v>
      </c>
      <c r="Z473" t="str">
        <f t="shared" si="201"/>
        <v>Mustelinae</v>
      </c>
      <c r="AA473" t="str">
        <f t="shared" si="202"/>
        <v xml:space="preserve"> Mustela.</v>
      </c>
      <c r="AB473">
        <f t="shared" si="203"/>
        <v>0</v>
      </c>
      <c r="AC473">
        <f t="shared" si="204"/>
        <v>0</v>
      </c>
      <c r="AD473">
        <f t="shared" si="205"/>
        <v>0</v>
      </c>
      <c r="AE473">
        <f t="shared" si="206"/>
        <v>0</v>
      </c>
      <c r="AF473">
        <f t="shared" si="207"/>
        <v>0</v>
      </c>
    </row>
    <row r="474" spans="1:32" x14ac:dyDescent="0.25">
      <c r="A474" t="s">
        <v>780</v>
      </c>
      <c r="B474" t="s">
        <v>781</v>
      </c>
      <c r="C474">
        <v>183</v>
      </c>
      <c r="D474" t="s">
        <v>12</v>
      </c>
      <c r="E474">
        <v>66</v>
      </c>
      <c r="F474">
        <v>179</v>
      </c>
      <c r="G474">
        <v>438</v>
      </c>
      <c r="H474" t="s">
        <v>13</v>
      </c>
      <c r="I474">
        <f t="shared" si="186"/>
        <v>1</v>
      </c>
      <c r="J474">
        <f t="shared" si="187"/>
        <v>0</v>
      </c>
      <c r="K474">
        <f t="shared" si="188"/>
        <v>114</v>
      </c>
      <c r="L474" t="str">
        <f t="shared" si="208"/>
        <v xml:space="preserve"> Mustela putorius furo (European domestic ferret) (Mustela furo).</v>
      </c>
      <c r="M474" t="str">
        <f t="shared" si="209"/>
        <v xml:space="preserve"> NCBI_TaxID=9669 {ECO:0000313|Ensembl:ENSMPUP00000009518, ECO:0000313|Proteomes:UP000000715};</v>
      </c>
      <c r="N474" t="str">
        <f t="shared" si="189"/>
        <v>Eukaryota</v>
      </c>
      <c r="O474" t="str">
        <f t="shared" si="190"/>
        <v xml:space="preserve"> Metazoa</v>
      </c>
      <c r="P474" t="str">
        <f t="shared" si="191"/>
        <v xml:space="preserve"> Chordata</v>
      </c>
      <c r="Q474" t="str">
        <f t="shared" si="192"/>
        <v xml:space="preserve"> Craniata</v>
      </c>
      <c r="R474" t="str">
        <f t="shared" si="193"/>
        <v xml:space="preserve"> Vertebrata</v>
      </c>
      <c r="S474" t="str">
        <f t="shared" si="194"/>
        <v xml:space="preserve"> Euteleostomi</v>
      </c>
      <c r="T474" t="str">
        <f t="shared" si="195"/>
        <v>Mammalia</v>
      </c>
      <c r="U474" t="str">
        <f t="shared" si="196"/>
        <v xml:space="preserve"> Eutheria</v>
      </c>
      <c r="V474" t="str">
        <f t="shared" si="197"/>
        <v xml:space="preserve"> Laurasiatheria</v>
      </c>
      <c r="W474" t="str">
        <f t="shared" si="198"/>
        <v xml:space="preserve"> Carnivora</v>
      </c>
      <c r="X474" t="str">
        <f t="shared" si="199"/>
        <v xml:space="preserve"> Caniformia</v>
      </c>
      <c r="Y474" t="str">
        <f t="shared" si="200"/>
        <v xml:space="preserve"> Mustelidae</v>
      </c>
      <c r="Z474" t="str">
        <f t="shared" si="201"/>
        <v>Mustelinae</v>
      </c>
      <c r="AA474" t="str">
        <f t="shared" si="202"/>
        <v xml:space="preserve"> Mustela.</v>
      </c>
      <c r="AB474">
        <f t="shared" si="203"/>
        <v>0</v>
      </c>
      <c r="AC474">
        <f t="shared" si="204"/>
        <v>0</v>
      </c>
      <c r="AD474">
        <f t="shared" si="205"/>
        <v>0</v>
      </c>
      <c r="AE474">
        <f t="shared" si="206"/>
        <v>0</v>
      </c>
      <c r="AF474">
        <f t="shared" si="207"/>
        <v>0</v>
      </c>
    </row>
    <row r="475" spans="1:32" x14ac:dyDescent="0.25">
      <c r="A475" t="s">
        <v>782</v>
      </c>
      <c r="B475" t="s">
        <v>783</v>
      </c>
      <c r="C475">
        <v>156</v>
      </c>
      <c r="D475" t="s">
        <v>12</v>
      </c>
      <c r="E475">
        <v>41</v>
      </c>
      <c r="F475">
        <v>152</v>
      </c>
      <c r="G475">
        <v>438</v>
      </c>
      <c r="H475" t="s">
        <v>13</v>
      </c>
      <c r="I475">
        <f t="shared" si="186"/>
        <v>1</v>
      </c>
      <c r="J475">
        <f t="shared" si="187"/>
        <v>0</v>
      </c>
      <c r="K475">
        <f t="shared" si="188"/>
        <v>112</v>
      </c>
      <c r="L475" t="str">
        <f t="shared" si="208"/>
        <v xml:space="preserve"> Mustela putorius furo (European domestic ferret) (Mustela furo).</v>
      </c>
      <c r="M475" t="str">
        <f t="shared" si="209"/>
        <v xml:space="preserve"> NCBI_TaxID=9669 {ECO:0000313|Ensembl:ENSMPUP00000009533, ECO:0000313|Proteomes:UP000000715};</v>
      </c>
      <c r="N475" t="str">
        <f t="shared" si="189"/>
        <v>Eukaryota</v>
      </c>
      <c r="O475" t="str">
        <f t="shared" si="190"/>
        <v xml:space="preserve"> Metazoa</v>
      </c>
      <c r="P475" t="str">
        <f t="shared" si="191"/>
        <v xml:space="preserve"> Chordata</v>
      </c>
      <c r="Q475" t="str">
        <f t="shared" si="192"/>
        <v xml:space="preserve"> Craniata</v>
      </c>
      <c r="R475" t="str">
        <f t="shared" si="193"/>
        <v xml:space="preserve"> Vertebrata</v>
      </c>
      <c r="S475" t="str">
        <f t="shared" si="194"/>
        <v xml:space="preserve"> Euteleostomi</v>
      </c>
      <c r="T475" t="str">
        <f t="shared" si="195"/>
        <v>Mammalia</v>
      </c>
      <c r="U475" t="str">
        <f t="shared" si="196"/>
        <v xml:space="preserve"> Eutheria</v>
      </c>
      <c r="V475" t="str">
        <f t="shared" si="197"/>
        <v xml:space="preserve"> Laurasiatheria</v>
      </c>
      <c r="W475" t="str">
        <f t="shared" si="198"/>
        <v xml:space="preserve"> Carnivora</v>
      </c>
      <c r="X475" t="str">
        <f t="shared" si="199"/>
        <v xml:space="preserve"> Caniformia</v>
      </c>
      <c r="Y475" t="str">
        <f t="shared" si="200"/>
        <v xml:space="preserve"> Mustelidae</v>
      </c>
      <c r="Z475" t="str">
        <f t="shared" si="201"/>
        <v>Mustelinae</v>
      </c>
      <c r="AA475" t="str">
        <f t="shared" si="202"/>
        <v xml:space="preserve"> Mustela.</v>
      </c>
      <c r="AB475">
        <f t="shared" si="203"/>
        <v>0</v>
      </c>
      <c r="AC475">
        <f t="shared" si="204"/>
        <v>0</v>
      </c>
      <c r="AD475">
        <f t="shared" si="205"/>
        <v>0</v>
      </c>
      <c r="AE475">
        <f t="shared" si="206"/>
        <v>0</v>
      </c>
      <c r="AF475">
        <f t="shared" si="207"/>
        <v>0</v>
      </c>
    </row>
    <row r="476" spans="1:32" x14ac:dyDescent="0.25">
      <c r="A476" t="s">
        <v>784</v>
      </c>
      <c r="B476" t="s">
        <v>785</v>
      </c>
      <c r="C476">
        <v>270</v>
      </c>
      <c r="D476" t="s">
        <v>12</v>
      </c>
      <c r="E476">
        <v>159</v>
      </c>
      <c r="F476">
        <v>267</v>
      </c>
      <c r="G476">
        <v>438</v>
      </c>
      <c r="H476" t="s">
        <v>13</v>
      </c>
      <c r="I476">
        <f t="shared" si="186"/>
        <v>1</v>
      </c>
      <c r="J476">
        <f t="shared" si="187"/>
        <v>1</v>
      </c>
      <c r="K476">
        <f t="shared" si="188"/>
        <v>109</v>
      </c>
      <c r="L476" t="str">
        <f t="shared" si="208"/>
        <v xml:space="preserve"> Mustela putorius furo (European domestic ferret) (Mustela furo).</v>
      </c>
      <c r="M476" t="str">
        <f t="shared" si="209"/>
        <v xml:space="preserve"> NCBI_TaxID=9669 {ECO:0000313|Ensembl:ENSMPUP00000009661, ECO:0000313|Proteomes:UP000000715};</v>
      </c>
      <c r="N476" t="str">
        <f t="shared" si="189"/>
        <v>Eukaryota</v>
      </c>
      <c r="O476" t="str">
        <f t="shared" si="190"/>
        <v xml:space="preserve"> Metazoa</v>
      </c>
      <c r="P476" t="str">
        <f t="shared" si="191"/>
        <v xml:space="preserve"> Chordata</v>
      </c>
      <c r="Q476" t="str">
        <f t="shared" si="192"/>
        <v xml:space="preserve"> Craniata</v>
      </c>
      <c r="R476" t="str">
        <f t="shared" si="193"/>
        <v xml:space="preserve"> Vertebrata</v>
      </c>
      <c r="S476" t="str">
        <f t="shared" si="194"/>
        <v xml:space="preserve"> Euteleostomi</v>
      </c>
      <c r="T476" t="str">
        <f t="shared" si="195"/>
        <v>Mammalia</v>
      </c>
      <c r="U476" t="str">
        <f t="shared" si="196"/>
        <v xml:space="preserve"> Eutheria</v>
      </c>
      <c r="V476" t="str">
        <f t="shared" si="197"/>
        <v xml:space="preserve"> Laurasiatheria</v>
      </c>
      <c r="W476" t="str">
        <f t="shared" si="198"/>
        <v xml:space="preserve"> Carnivora</v>
      </c>
      <c r="X476" t="str">
        <f t="shared" si="199"/>
        <v xml:space="preserve"> Caniformia</v>
      </c>
      <c r="Y476" t="str">
        <f t="shared" si="200"/>
        <v xml:space="preserve"> Mustelidae</v>
      </c>
      <c r="Z476" t="str">
        <f t="shared" si="201"/>
        <v>Mustelinae</v>
      </c>
      <c r="AA476" t="str">
        <f t="shared" si="202"/>
        <v xml:space="preserve"> Mustela.</v>
      </c>
      <c r="AB476">
        <f t="shared" si="203"/>
        <v>0</v>
      </c>
      <c r="AC476">
        <f t="shared" si="204"/>
        <v>0</v>
      </c>
      <c r="AD476">
        <f t="shared" si="205"/>
        <v>0</v>
      </c>
      <c r="AE476">
        <f t="shared" si="206"/>
        <v>0</v>
      </c>
      <c r="AF476">
        <f t="shared" si="207"/>
        <v>0</v>
      </c>
    </row>
    <row r="477" spans="1:32" x14ac:dyDescent="0.25">
      <c r="A477" t="s">
        <v>784</v>
      </c>
      <c r="B477" t="s">
        <v>785</v>
      </c>
      <c r="C477">
        <v>270</v>
      </c>
      <c r="D477" t="s">
        <v>26</v>
      </c>
      <c r="E477">
        <v>1</v>
      </c>
      <c r="F477">
        <v>112</v>
      </c>
      <c r="G477">
        <v>101</v>
      </c>
      <c r="H477" t="s">
        <v>27</v>
      </c>
      <c r="I477">
        <f t="shared" si="186"/>
        <v>1</v>
      </c>
      <c r="J477">
        <f t="shared" si="187"/>
        <v>1</v>
      </c>
      <c r="K477">
        <f t="shared" si="188"/>
        <v>109</v>
      </c>
      <c r="L477" t="str">
        <f t="shared" si="208"/>
        <v xml:space="preserve"> Mustela putorius furo (European domestic ferret) (Mustela furo).</v>
      </c>
      <c r="M477" t="str">
        <f t="shared" si="209"/>
        <v xml:space="preserve"> NCBI_TaxID=9669 {ECO:0000313|Ensembl:ENSMPUP00000009661, ECO:0000313|Proteomes:UP000000715};</v>
      </c>
      <c r="N477" t="str">
        <f t="shared" si="189"/>
        <v>Eukaryota</v>
      </c>
      <c r="O477" t="str">
        <f t="shared" si="190"/>
        <v xml:space="preserve"> Metazoa</v>
      </c>
      <c r="P477" t="str">
        <f t="shared" si="191"/>
        <v xml:space="preserve"> Chordata</v>
      </c>
      <c r="Q477" t="str">
        <f t="shared" si="192"/>
        <v xml:space="preserve"> Craniata</v>
      </c>
      <c r="R477" t="str">
        <f t="shared" si="193"/>
        <v xml:space="preserve"> Vertebrata</v>
      </c>
      <c r="S477" t="str">
        <f t="shared" si="194"/>
        <v xml:space="preserve"> Euteleostomi</v>
      </c>
      <c r="T477" t="str">
        <f t="shared" si="195"/>
        <v>Mammalia</v>
      </c>
      <c r="U477" t="str">
        <f t="shared" si="196"/>
        <v xml:space="preserve"> Eutheria</v>
      </c>
      <c r="V477" t="str">
        <f t="shared" si="197"/>
        <v xml:space="preserve"> Laurasiatheria</v>
      </c>
      <c r="W477" t="str">
        <f t="shared" si="198"/>
        <v xml:space="preserve"> Carnivora</v>
      </c>
      <c r="X477" t="str">
        <f t="shared" si="199"/>
        <v xml:space="preserve"> Caniformia</v>
      </c>
      <c r="Y477" t="str">
        <f t="shared" si="200"/>
        <v xml:space="preserve"> Mustelidae</v>
      </c>
      <c r="Z477" t="str">
        <f t="shared" si="201"/>
        <v>Mustelinae</v>
      </c>
      <c r="AA477" t="str">
        <f t="shared" si="202"/>
        <v xml:space="preserve"> Mustela.</v>
      </c>
      <c r="AB477">
        <f t="shared" si="203"/>
        <v>0</v>
      </c>
      <c r="AC477">
        <f t="shared" si="204"/>
        <v>0</v>
      </c>
      <c r="AD477">
        <f t="shared" si="205"/>
        <v>0</v>
      </c>
      <c r="AE477">
        <f t="shared" si="206"/>
        <v>0</v>
      </c>
      <c r="AF477">
        <f t="shared" si="207"/>
        <v>0</v>
      </c>
    </row>
    <row r="478" spans="1:32" x14ac:dyDescent="0.25">
      <c r="A478" t="s">
        <v>786</v>
      </c>
      <c r="B478" t="s">
        <v>787</v>
      </c>
      <c r="C478">
        <v>168</v>
      </c>
      <c r="D478" t="s">
        <v>12</v>
      </c>
      <c r="E478">
        <v>47</v>
      </c>
      <c r="F478">
        <v>164</v>
      </c>
      <c r="G478">
        <v>438</v>
      </c>
      <c r="H478" t="s">
        <v>13</v>
      </c>
      <c r="I478">
        <f t="shared" si="186"/>
        <v>1</v>
      </c>
      <c r="J478">
        <f t="shared" si="187"/>
        <v>0</v>
      </c>
      <c r="K478">
        <f t="shared" si="188"/>
        <v>118</v>
      </c>
      <c r="L478" t="str">
        <f t="shared" si="208"/>
        <v xml:space="preserve"> Mustela putorius furo (European domestic ferret) (Mustela furo).</v>
      </c>
      <c r="M478" t="str">
        <f t="shared" si="209"/>
        <v xml:space="preserve"> NCBI_TaxID=9669 {ECO:0000313|Ensembl:ENSMPUP00000010696, ECO:0000313|Proteomes:UP000000715};</v>
      </c>
      <c r="N478" t="str">
        <f t="shared" si="189"/>
        <v>Eukaryota</v>
      </c>
      <c r="O478" t="str">
        <f t="shared" si="190"/>
        <v xml:space="preserve"> Metazoa</v>
      </c>
      <c r="P478" t="str">
        <f t="shared" si="191"/>
        <v xml:space="preserve"> Chordata</v>
      </c>
      <c r="Q478" t="str">
        <f t="shared" si="192"/>
        <v xml:space="preserve"> Craniata</v>
      </c>
      <c r="R478" t="str">
        <f t="shared" si="193"/>
        <v xml:space="preserve"> Vertebrata</v>
      </c>
      <c r="S478" t="str">
        <f t="shared" si="194"/>
        <v xml:space="preserve"> Euteleostomi</v>
      </c>
      <c r="T478" t="str">
        <f t="shared" si="195"/>
        <v>Mammalia</v>
      </c>
      <c r="U478" t="str">
        <f t="shared" si="196"/>
        <v xml:space="preserve"> Eutheria</v>
      </c>
      <c r="V478" t="str">
        <f t="shared" si="197"/>
        <v xml:space="preserve"> Laurasiatheria</v>
      </c>
      <c r="W478" t="str">
        <f t="shared" si="198"/>
        <v xml:space="preserve"> Carnivora</v>
      </c>
      <c r="X478" t="str">
        <f t="shared" si="199"/>
        <v xml:space="preserve"> Caniformia</v>
      </c>
      <c r="Y478" t="str">
        <f t="shared" si="200"/>
        <v xml:space="preserve"> Mustelidae</v>
      </c>
      <c r="Z478" t="str">
        <f t="shared" si="201"/>
        <v>Mustelinae</v>
      </c>
      <c r="AA478" t="str">
        <f t="shared" si="202"/>
        <v xml:space="preserve"> Mustela.</v>
      </c>
      <c r="AB478">
        <f t="shared" si="203"/>
        <v>0</v>
      </c>
      <c r="AC478">
        <f t="shared" si="204"/>
        <v>0</v>
      </c>
      <c r="AD478">
        <f t="shared" si="205"/>
        <v>0</v>
      </c>
      <c r="AE478">
        <f t="shared" si="206"/>
        <v>0</v>
      </c>
      <c r="AF478">
        <f t="shared" si="207"/>
        <v>0</v>
      </c>
    </row>
    <row r="479" spans="1:32" x14ac:dyDescent="0.25">
      <c r="A479" t="s">
        <v>788</v>
      </c>
      <c r="B479" t="s">
        <v>789</v>
      </c>
      <c r="C479">
        <v>254</v>
      </c>
      <c r="D479" t="s">
        <v>12</v>
      </c>
      <c r="E479">
        <v>134</v>
      </c>
      <c r="F479">
        <v>251</v>
      </c>
      <c r="G479">
        <v>438</v>
      </c>
      <c r="H479" t="s">
        <v>13</v>
      </c>
      <c r="I479">
        <f t="shared" si="186"/>
        <v>1</v>
      </c>
      <c r="J479">
        <f t="shared" si="187"/>
        <v>0</v>
      </c>
      <c r="K479">
        <f t="shared" si="188"/>
        <v>118</v>
      </c>
      <c r="L479" t="str">
        <f t="shared" si="208"/>
        <v xml:space="preserve"> Xiphophorus maculatus (Southern platyfish) (Platypoecilus maculatus).</v>
      </c>
      <c r="M479" t="str">
        <f t="shared" si="209"/>
        <v xml:space="preserve"> NCBI_TaxID=8083 {ECO:0000313|Ensembl:ENSXMAP00000001160, ECO:0000313|Proteomes:UP000002852};</v>
      </c>
      <c r="N479" t="str">
        <f t="shared" si="189"/>
        <v>Eukaryota</v>
      </c>
      <c r="O479" t="str">
        <f t="shared" si="190"/>
        <v xml:space="preserve"> Metazoa</v>
      </c>
      <c r="P479" t="str">
        <f t="shared" si="191"/>
        <v xml:space="preserve"> Chordata</v>
      </c>
      <c r="Q479" t="str">
        <f t="shared" si="192"/>
        <v xml:space="preserve"> Craniata</v>
      </c>
      <c r="R479" t="str">
        <f t="shared" si="193"/>
        <v xml:space="preserve"> Vertebrata</v>
      </c>
      <c r="S479" t="str">
        <f t="shared" si="194"/>
        <v xml:space="preserve"> Euteleostomi</v>
      </c>
      <c r="T479" t="str">
        <f t="shared" si="195"/>
        <v>Actinopterygii</v>
      </c>
      <c r="U479" t="str">
        <f t="shared" si="196"/>
        <v xml:space="preserve"> Neopterygii</v>
      </c>
      <c r="V479" t="str">
        <f t="shared" si="197"/>
        <v xml:space="preserve"> Teleostei</v>
      </c>
      <c r="W479" t="str">
        <f t="shared" si="198"/>
        <v xml:space="preserve"> Neoteleostei</v>
      </c>
      <c r="X479" t="str">
        <f t="shared" si="199"/>
        <v xml:space="preserve"> Acanthomorphata</v>
      </c>
      <c r="Y479" t="str">
        <f t="shared" si="200"/>
        <v>Ovalentaria</v>
      </c>
      <c r="Z479" t="str">
        <f t="shared" si="201"/>
        <v xml:space="preserve"> Atherinomorphae</v>
      </c>
      <c r="AA479" t="str">
        <f t="shared" si="202"/>
        <v xml:space="preserve"> Cyprinodontiformes</v>
      </c>
      <c r="AB479" t="str">
        <f t="shared" si="203"/>
        <v xml:space="preserve"> Poeciliidae</v>
      </c>
      <c r="AC479" t="str">
        <f t="shared" si="204"/>
        <v>Poeciliinae</v>
      </c>
      <c r="AD479" t="str">
        <f t="shared" si="205"/>
        <v xml:space="preserve"> Xiphophorus.</v>
      </c>
      <c r="AE479">
        <f t="shared" si="206"/>
        <v>0</v>
      </c>
      <c r="AF479">
        <f t="shared" si="207"/>
        <v>0</v>
      </c>
    </row>
    <row r="480" spans="1:32" x14ac:dyDescent="0.25">
      <c r="A480" t="s">
        <v>790</v>
      </c>
      <c r="B480" t="s">
        <v>791</v>
      </c>
      <c r="C480">
        <v>349</v>
      </c>
      <c r="D480" t="s">
        <v>12</v>
      </c>
      <c r="E480">
        <v>227</v>
      </c>
      <c r="F480">
        <v>342</v>
      </c>
      <c r="G480">
        <v>438</v>
      </c>
      <c r="H480" t="s">
        <v>13</v>
      </c>
      <c r="I480">
        <f t="shared" si="186"/>
        <v>1</v>
      </c>
      <c r="J480">
        <f t="shared" si="187"/>
        <v>0</v>
      </c>
      <c r="K480">
        <f t="shared" si="188"/>
        <v>116</v>
      </c>
      <c r="L480" t="str">
        <f t="shared" si="208"/>
        <v xml:space="preserve"> Xiphophorus maculatus (Southern platyfish) (Platypoecilus maculatus).</v>
      </c>
      <c r="M480" t="str">
        <f t="shared" si="209"/>
        <v xml:space="preserve"> NCBI_TaxID=8083 {ECO:0000313|Ensembl:ENSXMAP00000001937, ECO:0000313|Proteomes:UP000002852};</v>
      </c>
      <c r="N480" t="str">
        <f t="shared" si="189"/>
        <v>Eukaryota</v>
      </c>
      <c r="O480" t="str">
        <f t="shared" si="190"/>
        <v xml:space="preserve"> Metazoa</v>
      </c>
      <c r="P480" t="str">
        <f t="shared" si="191"/>
        <v xml:space="preserve"> Chordata</v>
      </c>
      <c r="Q480" t="str">
        <f t="shared" si="192"/>
        <v xml:space="preserve"> Craniata</v>
      </c>
      <c r="R480" t="str">
        <f t="shared" si="193"/>
        <v xml:space="preserve"> Vertebrata</v>
      </c>
      <c r="S480" t="str">
        <f t="shared" si="194"/>
        <v xml:space="preserve"> Euteleostomi</v>
      </c>
      <c r="T480" t="str">
        <f t="shared" si="195"/>
        <v>Actinopterygii</v>
      </c>
      <c r="U480" t="str">
        <f t="shared" si="196"/>
        <v xml:space="preserve"> Neopterygii</v>
      </c>
      <c r="V480" t="str">
        <f t="shared" si="197"/>
        <v xml:space="preserve"> Teleostei</v>
      </c>
      <c r="W480" t="str">
        <f t="shared" si="198"/>
        <v xml:space="preserve"> Neoteleostei</v>
      </c>
      <c r="X480" t="str">
        <f t="shared" si="199"/>
        <v xml:space="preserve"> Acanthomorphata</v>
      </c>
      <c r="Y480" t="str">
        <f t="shared" si="200"/>
        <v>Ovalentaria</v>
      </c>
      <c r="Z480" t="str">
        <f t="shared" si="201"/>
        <v xml:space="preserve"> Atherinomorphae</v>
      </c>
      <c r="AA480" t="str">
        <f t="shared" si="202"/>
        <v xml:space="preserve"> Cyprinodontiformes</v>
      </c>
      <c r="AB480" t="str">
        <f t="shared" si="203"/>
        <v xml:space="preserve"> Poeciliidae</v>
      </c>
      <c r="AC480" t="str">
        <f t="shared" si="204"/>
        <v>Poeciliinae</v>
      </c>
      <c r="AD480" t="str">
        <f t="shared" si="205"/>
        <v xml:space="preserve"> Xiphophorus.</v>
      </c>
      <c r="AE480">
        <f t="shared" si="206"/>
        <v>0</v>
      </c>
      <c r="AF480">
        <f t="shared" si="207"/>
        <v>0</v>
      </c>
    </row>
    <row r="481" spans="1:32" x14ac:dyDescent="0.25">
      <c r="A481" t="s">
        <v>792</v>
      </c>
      <c r="B481" t="s">
        <v>793</v>
      </c>
      <c r="C481">
        <v>189</v>
      </c>
      <c r="D481" t="s">
        <v>12</v>
      </c>
      <c r="E481">
        <v>72</v>
      </c>
      <c r="F481">
        <v>185</v>
      </c>
      <c r="G481">
        <v>438</v>
      </c>
      <c r="H481" t="s">
        <v>13</v>
      </c>
      <c r="I481">
        <f t="shared" si="186"/>
        <v>1</v>
      </c>
      <c r="J481">
        <f t="shared" si="187"/>
        <v>0</v>
      </c>
      <c r="K481">
        <f t="shared" si="188"/>
        <v>114</v>
      </c>
      <c r="L481" t="str">
        <f t="shared" si="208"/>
        <v xml:space="preserve"> Xiphophorus maculatus (Southern platyfish) (Platypoecilus maculatus).</v>
      </c>
      <c r="M481" t="str">
        <f t="shared" si="209"/>
        <v xml:space="preserve"> NCBI_TaxID=8083 {ECO:0000313|Ensembl:ENSXMAP00000008311, ECO:0000313|Proteomes:UP000002852};</v>
      </c>
      <c r="N481" t="str">
        <f t="shared" si="189"/>
        <v>Eukaryota</v>
      </c>
      <c r="O481" t="str">
        <f t="shared" si="190"/>
        <v xml:space="preserve"> Metazoa</v>
      </c>
      <c r="P481" t="str">
        <f t="shared" si="191"/>
        <v xml:space="preserve"> Chordata</v>
      </c>
      <c r="Q481" t="str">
        <f t="shared" si="192"/>
        <v xml:space="preserve"> Craniata</v>
      </c>
      <c r="R481" t="str">
        <f t="shared" si="193"/>
        <v xml:space="preserve"> Vertebrata</v>
      </c>
      <c r="S481" t="str">
        <f t="shared" si="194"/>
        <v xml:space="preserve"> Euteleostomi</v>
      </c>
      <c r="T481" t="str">
        <f t="shared" si="195"/>
        <v>Actinopterygii</v>
      </c>
      <c r="U481" t="str">
        <f t="shared" si="196"/>
        <v xml:space="preserve"> Neopterygii</v>
      </c>
      <c r="V481" t="str">
        <f t="shared" si="197"/>
        <v xml:space="preserve"> Teleostei</v>
      </c>
      <c r="W481" t="str">
        <f t="shared" si="198"/>
        <v xml:space="preserve"> Neoteleostei</v>
      </c>
      <c r="X481" t="str">
        <f t="shared" si="199"/>
        <v xml:space="preserve"> Acanthomorphata</v>
      </c>
      <c r="Y481" t="str">
        <f t="shared" si="200"/>
        <v>Ovalentaria</v>
      </c>
      <c r="Z481" t="str">
        <f t="shared" si="201"/>
        <v xml:space="preserve"> Atherinomorphae</v>
      </c>
      <c r="AA481" t="str">
        <f t="shared" si="202"/>
        <v xml:space="preserve"> Cyprinodontiformes</v>
      </c>
      <c r="AB481" t="str">
        <f t="shared" si="203"/>
        <v xml:space="preserve"> Poeciliidae</v>
      </c>
      <c r="AC481" t="str">
        <f t="shared" si="204"/>
        <v>Poeciliinae</v>
      </c>
      <c r="AD481" t="str">
        <f t="shared" si="205"/>
        <v xml:space="preserve"> Xiphophorus.</v>
      </c>
      <c r="AE481">
        <f t="shared" si="206"/>
        <v>0</v>
      </c>
      <c r="AF481">
        <f t="shared" si="207"/>
        <v>0</v>
      </c>
    </row>
    <row r="482" spans="1:32" x14ac:dyDescent="0.25">
      <c r="A482" t="s">
        <v>794</v>
      </c>
      <c r="B482" t="s">
        <v>795</v>
      </c>
      <c r="C482">
        <v>144</v>
      </c>
      <c r="D482" t="s">
        <v>12</v>
      </c>
      <c r="E482">
        <v>54</v>
      </c>
      <c r="F482">
        <v>144</v>
      </c>
      <c r="G482">
        <v>438</v>
      </c>
      <c r="H482" t="s">
        <v>13</v>
      </c>
      <c r="I482">
        <f t="shared" si="186"/>
        <v>1</v>
      </c>
      <c r="J482">
        <f t="shared" si="187"/>
        <v>0</v>
      </c>
      <c r="K482">
        <f t="shared" si="188"/>
        <v>91</v>
      </c>
      <c r="L482" t="str">
        <f t="shared" si="208"/>
        <v xml:space="preserve"> Xiphophorus maculatus (Southern platyfish) (Platypoecilus maculatus).</v>
      </c>
      <c r="M482" t="str">
        <f t="shared" si="209"/>
        <v xml:space="preserve"> NCBI_TaxID=8083 {ECO:0000313|Ensembl:ENSXMAP00000016837, ECO:0000313|Proteomes:UP000002852};</v>
      </c>
      <c r="N482" t="str">
        <f t="shared" si="189"/>
        <v>Eukaryota</v>
      </c>
      <c r="O482" t="str">
        <f t="shared" si="190"/>
        <v xml:space="preserve"> Metazoa</v>
      </c>
      <c r="P482" t="str">
        <f t="shared" si="191"/>
        <v xml:space="preserve"> Chordata</v>
      </c>
      <c r="Q482" t="str">
        <f t="shared" si="192"/>
        <v xml:space="preserve"> Craniata</v>
      </c>
      <c r="R482" t="str">
        <f t="shared" si="193"/>
        <v xml:space="preserve"> Vertebrata</v>
      </c>
      <c r="S482" t="str">
        <f t="shared" si="194"/>
        <v xml:space="preserve"> Euteleostomi</v>
      </c>
      <c r="T482" t="str">
        <f t="shared" si="195"/>
        <v>Actinopterygii</v>
      </c>
      <c r="U482" t="str">
        <f t="shared" si="196"/>
        <v xml:space="preserve"> Neopterygii</v>
      </c>
      <c r="V482" t="str">
        <f t="shared" si="197"/>
        <v xml:space="preserve"> Teleostei</v>
      </c>
      <c r="W482" t="str">
        <f t="shared" si="198"/>
        <v xml:space="preserve"> Neoteleostei</v>
      </c>
      <c r="X482" t="str">
        <f t="shared" si="199"/>
        <v xml:space="preserve"> Acanthomorphata</v>
      </c>
      <c r="Y482" t="str">
        <f t="shared" si="200"/>
        <v>Ovalentaria</v>
      </c>
      <c r="Z482" t="str">
        <f t="shared" si="201"/>
        <v xml:space="preserve"> Atherinomorphae</v>
      </c>
      <c r="AA482" t="str">
        <f t="shared" si="202"/>
        <v xml:space="preserve"> Cyprinodontiformes</v>
      </c>
      <c r="AB482" t="str">
        <f t="shared" si="203"/>
        <v xml:space="preserve"> Poeciliidae</v>
      </c>
      <c r="AC482" t="str">
        <f t="shared" si="204"/>
        <v>Poeciliinae</v>
      </c>
      <c r="AD482" t="str">
        <f t="shared" si="205"/>
        <v xml:space="preserve"> Xiphophorus.</v>
      </c>
      <c r="AE482">
        <f t="shared" si="206"/>
        <v>0</v>
      </c>
      <c r="AF482">
        <f t="shared" si="207"/>
        <v>0</v>
      </c>
    </row>
    <row r="483" spans="1:32" x14ac:dyDescent="0.25">
      <c r="A483" t="s">
        <v>796</v>
      </c>
      <c r="B483" t="s">
        <v>797</v>
      </c>
      <c r="C483">
        <v>266</v>
      </c>
      <c r="D483" t="s">
        <v>12</v>
      </c>
      <c r="E483">
        <v>144</v>
      </c>
      <c r="F483">
        <v>261</v>
      </c>
      <c r="G483">
        <v>438</v>
      </c>
      <c r="H483" t="s">
        <v>13</v>
      </c>
      <c r="I483">
        <f t="shared" si="186"/>
        <v>1</v>
      </c>
      <c r="J483">
        <f t="shared" si="187"/>
        <v>1</v>
      </c>
      <c r="K483">
        <f t="shared" si="188"/>
        <v>118</v>
      </c>
      <c r="L483" t="str">
        <f t="shared" si="208"/>
        <v xml:space="preserve"> Ovis aries (Sheep).</v>
      </c>
      <c r="M483" t="str">
        <f t="shared" si="209"/>
        <v xml:space="preserve"> NCBI_TaxID=9940 {ECO:0000313|EMBL:AGI15465.2};</v>
      </c>
      <c r="N483" t="str">
        <f t="shared" si="189"/>
        <v>Eukaryota</v>
      </c>
      <c r="O483" t="str">
        <f t="shared" si="190"/>
        <v xml:space="preserve"> Metazoa</v>
      </c>
      <c r="P483" t="str">
        <f t="shared" si="191"/>
        <v xml:space="preserve"> Chordata</v>
      </c>
      <c r="Q483" t="str">
        <f t="shared" si="192"/>
        <v xml:space="preserve"> Craniata</v>
      </c>
      <c r="R483" t="str">
        <f t="shared" si="193"/>
        <v xml:space="preserve"> Vertebrata</v>
      </c>
      <c r="S483" t="str">
        <f t="shared" si="194"/>
        <v xml:space="preserve"> Euteleostomi</v>
      </c>
      <c r="T483" t="str">
        <f t="shared" si="195"/>
        <v>Mammalia</v>
      </c>
      <c r="U483" t="str">
        <f t="shared" si="196"/>
        <v xml:space="preserve"> Eutheria</v>
      </c>
      <c r="V483" t="str">
        <f t="shared" si="197"/>
        <v xml:space="preserve"> Laurasiatheria</v>
      </c>
      <c r="W483" t="str">
        <f t="shared" si="198"/>
        <v xml:space="preserve"> Cetartiodactyla</v>
      </c>
      <c r="X483" t="str">
        <f t="shared" si="199"/>
        <v xml:space="preserve"> Ruminantia</v>
      </c>
      <c r="Y483" t="str">
        <f t="shared" si="200"/>
        <v>Pecora</v>
      </c>
      <c r="Z483" t="str">
        <f t="shared" si="201"/>
        <v xml:space="preserve"> Bovidae</v>
      </c>
      <c r="AA483" t="str">
        <f t="shared" si="202"/>
        <v xml:space="preserve"> Caprinae</v>
      </c>
      <c r="AB483" t="str">
        <f t="shared" si="203"/>
        <v xml:space="preserve"> Ovis.</v>
      </c>
      <c r="AC483">
        <f t="shared" si="204"/>
        <v>0</v>
      </c>
      <c r="AD483">
        <f t="shared" si="205"/>
        <v>0</v>
      </c>
      <c r="AE483">
        <f t="shared" si="206"/>
        <v>0</v>
      </c>
      <c r="AF483">
        <f t="shared" si="207"/>
        <v>0</v>
      </c>
    </row>
    <row r="484" spans="1:32" x14ac:dyDescent="0.25">
      <c r="A484" t="s">
        <v>796</v>
      </c>
      <c r="B484" t="s">
        <v>797</v>
      </c>
      <c r="C484">
        <v>266</v>
      </c>
      <c r="D484" t="s">
        <v>26</v>
      </c>
      <c r="E484">
        <v>1</v>
      </c>
      <c r="F484">
        <v>101</v>
      </c>
      <c r="G484">
        <v>101</v>
      </c>
      <c r="H484" t="s">
        <v>27</v>
      </c>
      <c r="I484">
        <f t="shared" si="186"/>
        <v>1</v>
      </c>
      <c r="J484">
        <f t="shared" si="187"/>
        <v>1</v>
      </c>
      <c r="K484">
        <f t="shared" si="188"/>
        <v>118</v>
      </c>
      <c r="L484" t="str">
        <f t="shared" si="208"/>
        <v xml:space="preserve"> Ovis aries (Sheep).</v>
      </c>
      <c r="M484" t="str">
        <f t="shared" si="209"/>
        <v xml:space="preserve"> NCBI_TaxID=9940 {ECO:0000313|EMBL:AGI15465.2};</v>
      </c>
      <c r="N484" t="str">
        <f t="shared" si="189"/>
        <v>Eukaryota</v>
      </c>
      <c r="O484" t="str">
        <f t="shared" si="190"/>
        <v xml:space="preserve"> Metazoa</v>
      </c>
      <c r="P484" t="str">
        <f t="shared" si="191"/>
        <v xml:space="preserve"> Chordata</v>
      </c>
      <c r="Q484" t="str">
        <f t="shared" si="192"/>
        <v xml:space="preserve"> Craniata</v>
      </c>
      <c r="R484" t="str">
        <f t="shared" si="193"/>
        <v xml:space="preserve"> Vertebrata</v>
      </c>
      <c r="S484" t="str">
        <f t="shared" si="194"/>
        <v xml:space="preserve"> Euteleostomi</v>
      </c>
      <c r="T484" t="str">
        <f t="shared" si="195"/>
        <v>Mammalia</v>
      </c>
      <c r="U484" t="str">
        <f t="shared" si="196"/>
        <v xml:space="preserve"> Eutheria</v>
      </c>
      <c r="V484" t="str">
        <f t="shared" si="197"/>
        <v xml:space="preserve"> Laurasiatheria</v>
      </c>
      <c r="W484" t="str">
        <f t="shared" si="198"/>
        <v xml:space="preserve"> Cetartiodactyla</v>
      </c>
      <c r="X484" t="str">
        <f t="shared" si="199"/>
        <v xml:space="preserve"> Ruminantia</v>
      </c>
      <c r="Y484" t="str">
        <f t="shared" si="200"/>
        <v>Pecora</v>
      </c>
      <c r="Z484" t="str">
        <f t="shared" si="201"/>
        <v xml:space="preserve"> Bovidae</v>
      </c>
      <c r="AA484" t="str">
        <f t="shared" si="202"/>
        <v xml:space="preserve"> Caprinae</v>
      </c>
      <c r="AB484" t="str">
        <f t="shared" si="203"/>
        <v xml:space="preserve"> Ovis.</v>
      </c>
      <c r="AC484">
        <f t="shared" si="204"/>
        <v>0</v>
      </c>
      <c r="AD484">
        <f t="shared" si="205"/>
        <v>0</v>
      </c>
      <c r="AE484">
        <f t="shared" si="206"/>
        <v>0</v>
      </c>
      <c r="AF484">
        <f t="shared" si="207"/>
        <v>0</v>
      </c>
    </row>
    <row r="485" spans="1:32" x14ac:dyDescent="0.25">
      <c r="A485" t="s">
        <v>798</v>
      </c>
      <c r="B485" t="s">
        <v>799</v>
      </c>
      <c r="C485">
        <v>181</v>
      </c>
      <c r="D485" t="s">
        <v>12</v>
      </c>
      <c r="E485">
        <v>62</v>
      </c>
      <c r="F485">
        <v>178</v>
      </c>
      <c r="G485">
        <v>438</v>
      </c>
      <c r="H485" t="s">
        <v>13</v>
      </c>
      <c r="I485">
        <f t="shared" si="186"/>
        <v>1</v>
      </c>
      <c r="J485">
        <f t="shared" si="187"/>
        <v>0</v>
      </c>
      <c r="K485">
        <f t="shared" si="188"/>
        <v>117</v>
      </c>
      <c r="L485" t="str">
        <f t="shared" si="208"/>
        <v xml:space="preserve"> Chelonia mydas (Green sea-turtle) (Chelonia agassizi).</v>
      </c>
      <c r="M485" t="str">
        <f t="shared" si="209"/>
        <v xml:space="preserve"> NCBI_TaxID=8469 {ECO:0000313|EMBL:EMP26281.1, ECO:0000313|Proteomes:UP000031443};</v>
      </c>
      <c r="N485" t="str">
        <f t="shared" si="189"/>
        <v>Eukaryota</v>
      </c>
      <c r="O485" t="str">
        <f t="shared" si="190"/>
        <v xml:space="preserve"> Metazoa</v>
      </c>
      <c r="P485" t="str">
        <f t="shared" si="191"/>
        <v xml:space="preserve"> Chordata</v>
      </c>
      <c r="Q485" t="str">
        <f t="shared" si="192"/>
        <v xml:space="preserve"> Craniata</v>
      </c>
      <c r="R485" t="str">
        <f t="shared" si="193"/>
        <v xml:space="preserve"> Vertebrata</v>
      </c>
      <c r="S485" t="str">
        <f t="shared" si="194"/>
        <v xml:space="preserve"> Euteleostomi</v>
      </c>
      <c r="T485" t="str">
        <f t="shared" si="195"/>
        <v>Archelosauria</v>
      </c>
      <c r="U485" t="str">
        <f t="shared" si="196"/>
        <v xml:space="preserve"> Testudines</v>
      </c>
      <c r="V485" t="str">
        <f t="shared" si="197"/>
        <v xml:space="preserve"> Cryptodira</v>
      </c>
      <c r="W485" t="str">
        <f t="shared" si="198"/>
        <v xml:space="preserve"> Durocryptodira</v>
      </c>
      <c r="X485" t="str">
        <f t="shared" si="199"/>
        <v xml:space="preserve"> Americhelydia</v>
      </c>
      <c r="Y485" t="str">
        <f t="shared" si="200"/>
        <v>Chelonioidea</v>
      </c>
      <c r="Z485" t="str">
        <f t="shared" si="201"/>
        <v xml:space="preserve"> Cheloniidae</v>
      </c>
      <c r="AA485" t="str">
        <f t="shared" si="202"/>
        <v xml:space="preserve"> Chelonia.</v>
      </c>
      <c r="AB485">
        <f t="shared" si="203"/>
        <v>0</v>
      </c>
      <c r="AC485">
        <f t="shared" si="204"/>
        <v>0</v>
      </c>
      <c r="AD485">
        <f t="shared" si="205"/>
        <v>0</v>
      </c>
      <c r="AE485">
        <f t="shared" si="206"/>
        <v>0</v>
      </c>
      <c r="AF485">
        <f t="shared" si="207"/>
        <v>0</v>
      </c>
    </row>
    <row r="486" spans="1:32" x14ac:dyDescent="0.25">
      <c r="A486" t="s">
        <v>800</v>
      </c>
      <c r="B486" t="s">
        <v>801</v>
      </c>
      <c r="C486">
        <v>200</v>
      </c>
      <c r="D486" t="s">
        <v>12</v>
      </c>
      <c r="E486">
        <v>81</v>
      </c>
      <c r="F486">
        <v>197</v>
      </c>
      <c r="G486">
        <v>438</v>
      </c>
      <c r="H486" t="s">
        <v>13</v>
      </c>
      <c r="I486">
        <f t="shared" si="186"/>
        <v>1</v>
      </c>
      <c r="J486">
        <f t="shared" si="187"/>
        <v>0</v>
      </c>
      <c r="K486">
        <f t="shared" si="188"/>
        <v>117</v>
      </c>
      <c r="L486" t="str">
        <f t="shared" si="208"/>
        <v xml:space="preserve"> Chelonia mydas (Green sea-turtle) (Chelonia agassizi).</v>
      </c>
      <c r="M486" t="str">
        <f t="shared" si="209"/>
        <v xml:space="preserve"> NCBI_TaxID=8469 {ECO:0000313|EMBL:EMP26280.1, ECO:0000313|Proteomes:UP000031443};</v>
      </c>
      <c r="N486" t="str">
        <f t="shared" si="189"/>
        <v>Eukaryota</v>
      </c>
      <c r="O486" t="str">
        <f t="shared" si="190"/>
        <v xml:space="preserve"> Metazoa</v>
      </c>
      <c r="P486" t="str">
        <f t="shared" si="191"/>
        <v xml:space="preserve"> Chordata</v>
      </c>
      <c r="Q486" t="str">
        <f t="shared" si="192"/>
        <v xml:space="preserve"> Craniata</v>
      </c>
      <c r="R486" t="str">
        <f t="shared" si="193"/>
        <v xml:space="preserve"> Vertebrata</v>
      </c>
      <c r="S486" t="str">
        <f t="shared" si="194"/>
        <v xml:space="preserve"> Euteleostomi</v>
      </c>
      <c r="T486" t="str">
        <f t="shared" si="195"/>
        <v>Archelosauria</v>
      </c>
      <c r="U486" t="str">
        <f t="shared" si="196"/>
        <v xml:space="preserve"> Testudines</v>
      </c>
      <c r="V486" t="str">
        <f t="shared" si="197"/>
        <v xml:space="preserve"> Cryptodira</v>
      </c>
      <c r="W486" t="str">
        <f t="shared" si="198"/>
        <v xml:space="preserve"> Durocryptodira</v>
      </c>
      <c r="X486" t="str">
        <f t="shared" si="199"/>
        <v xml:space="preserve"> Americhelydia</v>
      </c>
      <c r="Y486" t="str">
        <f t="shared" si="200"/>
        <v>Chelonioidea</v>
      </c>
      <c r="Z486" t="str">
        <f t="shared" si="201"/>
        <v xml:space="preserve"> Cheloniidae</v>
      </c>
      <c r="AA486" t="str">
        <f t="shared" si="202"/>
        <v xml:space="preserve"> Chelonia.</v>
      </c>
      <c r="AB486">
        <f t="shared" si="203"/>
        <v>0</v>
      </c>
      <c r="AC486">
        <f t="shared" si="204"/>
        <v>0</v>
      </c>
      <c r="AD486">
        <f t="shared" si="205"/>
        <v>0</v>
      </c>
      <c r="AE486">
        <f t="shared" si="206"/>
        <v>0</v>
      </c>
      <c r="AF486">
        <f t="shared" si="207"/>
        <v>0</v>
      </c>
    </row>
    <row r="487" spans="1:32" x14ac:dyDescent="0.25">
      <c r="A487" t="s">
        <v>802</v>
      </c>
      <c r="B487" t="s">
        <v>803</v>
      </c>
      <c r="C487">
        <v>335</v>
      </c>
      <c r="D487" t="s">
        <v>12</v>
      </c>
      <c r="E487">
        <v>208</v>
      </c>
      <c r="F487">
        <v>329</v>
      </c>
      <c r="G487">
        <v>438</v>
      </c>
      <c r="H487" t="s">
        <v>13</v>
      </c>
      <c r="I487">
        <f t="shared" si="186"/>
        <v>1</v>
      </c>
      <c r="J487">
        <f t="shared" si="187"/>
        <v>1</v>
      </c>
      <c r="K487">
        <f t="shared" si="188"/>
        <v>122</v>
      </c>
      <c r="L487" t="str">
        <f t="shared" si="208"/>
        <v xml:space="preserve"> Chelonia mydas (Green sea-turtle) (Chelonia agassizi).</v>
      </c>
      <c r="M487" t="str">
        <f t="shared" si="209"/>
        <v xml:space="preserve"> NCBI_TaxID=8469 {ECO:0000313|EMBL:EMP30021.1, ECO:0000313|Proteomes:UP000031443};</v>
      </c>
      <c r="N487" t="str">
        <f t="shared" si="189"/>
        <v>Eukaryota</v>
      </c>
      <c r="O487" t="str">
        <f t="shared" si="190"/>
        <v xml:space="preserve"> Metazoa</v>
      </c>
      <c r="P487" t="str">
        <f t="shared" si="191"/>
        <v xml:space="preserve"> Chordata</v>
      </c>
      <c r="Q487" t="str">
        <f t="shared" si="192"/>
        <v xml:space="preserve"> Craniata</v>
      </c>
      <c r="R487" t="str">
        <f t="shared" si="193"/>
        <v xml:space="preserve"> Vertebrata</v>
      </c>
      <c r="S487" t="str">
        <f t="shared" si="194"/>
        <v xml:space="preserve"> Euteleostomi</v>
      </c>
      <c r="T487" t="str">
        <f t="shared" si="195"/>
        <v>Archelosauria</v>
      </c>
      <c r="U487" t="str">
        <f t="shared" si="196"/>
        <v xml:space="preserve"> Testudines</v>
      </c>
      <c r="V487" t="str">
        <f t="shared" si="197"/>
        <v xml:space="preserve"> Cryptodira</v>
      </c>
      <c r="W487" t="str">
        <f t="shared" si="198"/>
        <v xml:space="preserve"> Durocryptodira</v>
      </c>
      <c r="X487" t="str">
        <f t="shared" si="199"/>
        <v xml:space="preserve"> Americhelydia</v>
      </c>
      <c r="Y487" t="str">
        <f t="shared" si="200"/>
        <v>Chelonioidea</v>
      </c>
      <c r="Z487" t="str">
        <f t="shared" si="201"/>
        <v xml:space="preserve"> Cheloniidae</v>
      </c>
      <c r="AA487" t="str">
        <f t="shared" si="202"/>
        <v xml:space="preserve"> Chelonia.</v>
      </c>
      <c r="AB487">
        <f t="shared" si="203"/>
        <v>0</v>
      </c>
      <c r="AC487">
        <f t="shared" si="204"/>
        <v>0</v>
      </c>
      <c r="AD487">
        <f t="shared" si="205"/>
        <v>0</v>
      </c>
      <c r="AE487">
        <f t="shared" si="206"/>
        <v>0</v>
      </c>
      <c r="AF487">
        <f t="shared" si="207"/>
        <v>0</v>
      </c>
    </row>
    <row r="488" spans="1:32" x14ac:dyDescent="0.25">
      <c r="A488" t="s">
        <v>802</v>
      </c>
      <c r="B488" t="s">
        <v>803</v>
      </c>
      <c r="C488">
        <v>335</v>
      </c>
      <c r="D488" t="s">
        <v>26</v>
      </c>
      <c r="E488">
        <v>58</v>
      </c>
      <c r="F488">
        <v>162</v>
      </c>
      <c r="G488">
        <v>101</v>
      </c>
      <c r="H488" t="s">
        <v>27</v>
      </c>
      <c r="I488">
        <f t="shared" si="186"/>
        <v>1</v>
      </c>
      <c r="J488">
        <f t="shared" si="187"/>
        <v>1</v>
      </c>
      <c r="K488">
        <f t="shared" si="188"/>
        <v>122</v>
      </c>
      <c r="L488" t="str">
        <f t="shared" si="208"/>
        <v xml:space="preserve"> Chelonia mydas (Green sea-turtle) (Chelonia agassizi).</v>
      </c>
      <c r="M488" t="str">
        <f t="shared" si="209"/>
        <v xml:space="preserve"> NCBI_TaxID=8469 {ECO:0000313|EMBL:EMP30021.1, ECO:0000313|Proteomes:UP000031443};</v>
      </c>
      <c r="N488" t="str">
        <f t="shared" si="189"/>
        <v>Eukaryota</v>
      </c>
      <c r="O488" t="str">
        <f t="shared" si="190"/>
        <v xml:space="preserve"> Metazoa</v>
      </c>
      <c r="P488" t="str">
        <f t="shared" si="191"/>
        <v xml:space="preserve"> Chordata</v>
      </c>
      <c r="Q488" t="str">
        <f t="shared" si="192"/>
        <v xml:space="preserve"> Craniata</v>
      </c>
      <c r="R488" t="str">
        <f t="shared" si="193"/>
        <v xml:space="preserve"> Vertebrata</v>
      </c>
      <c r="S488" t="str">
        <f t="shared" si="194"/>
        <v xml:space="preserve"> Euteleostomi</v>
      </c>
      <c r="T488" t="str">
        <f t="shared" si="195"/>
        <v>Archelosauria</v>
      </c>
      <c r="U488" t="str">
        <f t="shared" si="196"/>
        <v xml:space="preserve"> Testudines</v>
      </c>
      <c r="V488" t="str">
        <f t="shared" si="197"/>
        <v xml:space="preserve"> Cryptodira</v>
      </c>
      <c r="W488" t="str">
        <f t="shared" si="198"/>
        <v xml:space="preserve"> Durocryptodira</v>
      </c>
      <c r="X488" t="str">
        <f t="shared" si="199"/>
        <v xml:space="preserve"> Americhelydia</v>
      </c>
      <c r="Y488" t="str">
        <f t="shared" si="200"/>
        <v>Chelonioidea</v>
      </c>
      <c r="Z488" t="str">
        <f t="shared" si="201"/>
        <v xml:space="preserve"> Cheloniidae</v>
      </c>
      <c r="AA488" t="str">
        <f t="shared" si="202"/>
        <v xml:space="preserve"> Chelonia.</v>
      </c>
      <c r="AB488">
        <f t="shared" si="203"/>
        <v>0</v>
      </c>
      <c r="AC488">
        <f t="shared" si="204"/>
        <v>0</v>
      </c>
      <c r="AD488">
        <f t="shared" si="205"/>
        <v>0</v>
      </c>
      <c r="AE488">
        <f t="shared" si="206"/>
        <v>0</v>
      </c>
      <c r="AF488">
        <f t="shared" si="207"/>
        <v>0</v>
      </c>
    </row>
    <row r="489" spans="1:32" x14ac:dyDescent="0.25">
      <c r="A489" t="s">
        <v>804</v>
      </c>
      <c r="B489" t="s">
        <v>805</v>
      </c>
      <c r="C489">
        <v>167</v>
      </c>
      <c r="D489" t="s">
        <v>12</v>
      </c>
      <c r="E489">
        <v>48</v>
      </c>
      <c r="F489">
        <v>161</v>
      </c>
      <c r="G489">
        <v>438</v>
      </c>
      <c r="H489" t="s">
        <v>13</v>
      </c>
      <c r="I489">
        <f t="shared" si="186"/>
        <v>1</v>
      </c>
      <c r="J489">
        <f t="shared" si="187"/>
        <v>0</v>
      </c>
      <c r="K489">
        <f t="shared" si="188"/>
        <v>114</v>
      </c>
      <c r="L489" t="str">
        <f t="shared" si="208"/>
        <v xml:space="preserve"> Chelonia mydas (Green sea-turtle) (Chelonia agassizi).</v>
      </c>
      <c r="M489" t="str">
        <f t="shared" si="209"/>
        <v xml:space="preserve"> NCBI_TaxID=8469 {ECO:0000313|EMBL:EMP30024.1, ECO:0000313|Proteomes:UP000031443};</v>
      </c>
      <c r="N489" t="str">
        <f t="shared" si="189"/>
        <v>Eukaryota</v>
      </c>
      <c r="O489" t="str">
        <f t="shared" si="190"/>
        <v xml:space="preserve"> Metazoa</v>
      </c>
      <c r="P489" t="str">
        <f t="shared" si="191"/>
        <v xml:space="preserve"> Chordata</v>
      </c>
      <c r="Q489" t="str">
        <f t="shared" si="192"/>
        <v xml:space="preserve"> Craniata</v>
      </c>
      <c r="R489" t="str">
        <f t="shared" si="193"/>
        <v xml:space="preserve"> Vertebrata</v>
      </c>
      <c r="S489" t="str">
        <f t="shared" si="194"/>
        <v xml:space="preserve"> Euteleostomi</v>
      </c>
      <c r="T489" t="str">
        <f t="shared" si="195"/>
        <v>Archelosauria</v>
      </c>
      <c r="U489" t="str">
        <f t="shared" si="196"/>
        <v xml:space="preserve"> Testudines</v>
      </c>
      <c r="V489" t="str">
        <f t="shared" si="197"/>
        <v xml:space="preserve"> Cryptodira</v>
      </c>
      <c r="W489" t="str">
        <f t="shared" si="198"/>
        <v xml:space="preserve"> Durocryptodira</v>
      </c>
      <c r="X489" t="str">
        <f t="shared" si="199"/>
        <v xml:space="preserve"> Americhelydia</v>
      </c>
      <c r="Y489" t="str">
        <f t="shared" si="200"/>
        <v>Chelonioidea</v>
      </c>
      <c r="Z489" t="str">
        <f t="shared" si="201"/>
        <v xml:space="preserve"> Cheloniidae</v>
      </c>
      <c r="AA489" t="str">
        <f t="shared" si="202"/>
        <v xml:space="preserve"> Chelonia.</v>
      </c>
      <c r="AB489">
        <f t="shared" si="203"/>
        <v>0</v>
      </c>
      <c r="AC489">
        <f t="shared" si="204"/>
        <v>0</v>
      </c>
      <c r="AD489">
        <f t="shared" si="205"/>
        <v>0</v>
      </c>
      <c r="AE489">
        <f t="shared" si="206"/>
        <v>0</v>
      </c>
      <c r="AF489">
        <f t="shared" si="207"/>
        <v>0</v>
      </c>
    </row>
    <row r="490" spans="1:32" x14ac:dyDescent="0.25">
      <c r="A490" t="s">
        <v>806</v>
      </c>
      <c r="B490" t="s">
        <v>807</v>
      </c>
      <c r="C490">
        <v>263</v>
      </c>
      <c r="D490" t="s">
        <v>12</v>
      </c>
      <c r="E490">
        <v>135</v>
      </c>
      <c r="F490">
        <v>260</v>
      </c>
      <c r="G490">
        <v>438</v>
      </c>
      <c r="H490" t="s">
        <v>13</v>
      </c>
      <c r="I490">
        <f t="shared" si="186"/>
        <v>1</v>
      </c>
      <c r="J490">
        <f t="shared" si="187"/>
        <v>0</v>
      </c>
      <c r="K490">
        <f t="shared" si="188"/>
        <v>126</v>
      </c>
      <c r="L490" t="str">
        <f t="shared" si="208"/>
        <v xml:space="preserve"> Chelonia mydas (Green sea-turtle) (Chelonia agassizi).</v>
      </c>
      <c r="M490" t="str">
        <f t="shared" si="209"/>
        <v xml:space="preserve"> NCBI_TaxID=8469 {ECO:0000313|EMBL:EMP30020.1, ECO:0000313|Proteomes:UP000031443};</v>
      </c>
      <c r="N490" t="str">
        <f t="shared" si="189"/>
        <v>Eukaryota</v>
      </c>
      <c r="O490" t="str">
        <f t="shared" si="190"/>
        <v xml:space="preserve"> Metazoa</v>
      </c>
      <c r="P490" t="str">
        <f t="shared" si="191"/>
        <v xml:space="preserve"> Chordata</v>
      </c>
      <c r="Q490" t="str">
        <f t="shared" si="192"/>
        <v xml:space="preserve"> Craniata</v>
      </c>
      <c r="R490" t="str">
        <f t="shared" si="193"/>
        <v xml:space="preserve"> Vertebrata</v>
      </c>
      <c r="S490" t="str">
        <f t="shared" si="194"/>
        <v xml:space="preserve"> Euteleostomi</v>
      </c>
      <c r="T490" t="str">
        <f t="shared" si="195"/>
        <v>Archelosauria</v>
      </c>
      <c r="U490" t="str">
        <f t="shared" si="196"/>
        <v xml:space="preserve"> Testudines</v>
      </c>
      <c r="V490" t="str">
        <f t="shared" si="197"/>
        <v xml:space="preserve"> Cryptodira</v>
      </c>
      <c r="W490" t="str">
        <f t="shared" si="198"/>
        <v xml:space="preserve"> Durocryptodira</v>
      </c>
      <c r="X490" t="str">
        <f t="shared" si="199"/>
        <v xml:space="preserve"> Americhelydia</v>
      </c>
      <c r="Y490" t="str">
        <f t="shared" si="200"/>
        <v>Chelonioidea</v>
      </c>
      <c r="Z490" t="str">
        <f t="shared" si="201"/>
        <v xml:space="preserve"> Cheloniidae</v>
      </c>
      <c r="AA490" t="str">
        <f t="shared" si="202"/>
        <v xml:space="preserve"> Chelonia.</v>
      </c>
      <c r="AB490">
        <f t="shared" si="203"/>
        <v>0</v>
      </c>
      <c r="AC490">
        <f t="shared" si="204"/>
        <v>0</v>
      </c>
      <c r="AD490">
        <f t="shared" si="205"/>
        <v>0</v>
      </c>
      <c r="AE490">
        <f t="shared" si="206"/>
        <v>0</v>
      </c>
      <c r="AF490">
        <f t="shared" si="207"/>
        <v>0</v>
      </c>
    </row>
    <row r="491" spans="1:32" x14ac:dyDescent="0.25">
      <c r="A491" t="s">
        <v>808</v>
      </c>
      <c r="B491" t="s">
        <v>809</v>
      </c>
      <c r="C491">
        <v>114</v>
      </c>
      <c r="D491" t="s">
        <v>12</v>
      </c>
      <c r="E491">
        <v>44</v>
      </c>
      <c r="F491">
        <v>109</v>
      </c>
      <c r="G491">
        <v>438</v>
      </c>
      <c r="H491" t="s">
        <v>13</v>
      </c>
      <c r="I491">
        <f t="shared" si="186"/>
        <v>1</v>
      </c>
      <c r="J491">
        <f t="shared" si="187"/>
        <v>0</v>
      </c>
      <c r="K491">
        <f t="shared" si="188"/>
        <v>66</v>
      </c>
      <c r="L491" t="str">
        <f t="shared" si="208"/>
        <v xml:space="preserve"> Chelonia mydas (Green sea-turtle) (Chelonia agassizi).</v>
      </c>
      <c r="M491" t="str">
        <f t="shared" si="209"/>
        <v xml:space="preserve"> NCBI_TaxID=8469 {ECO:0000313|EMBL:EMP30023.1, ECO:0000313|Proteomes:UP000031443};</v>
      </c>
      <c r="N491" t="str">
        <f t="shared" si="189"/>
        <v>Eukaryota</v>
      </c>
      <c r="O491" t="str">
        <f t="shared" si="190"/>
        <v xml:space="preserve"> Metazoa</v>
      </c>
      <c r="P491" t="str">
        <f t="shared" si="191"/>
        <v xml:space="preserve"> Chordata</v>
      </c>
      <c r="Q491" t="str">
        <f t="shared" si="192"/>
        <v xml:space="preserve"> Craniata</v>
      </c>
      <c r="R491" t="str">
        <f t="shared" si="193"/>
        <v xml:space="preserve"> Vertebrata</v>
      </c>
      <c r="S491" t="str">
        <f t="shared" si="194"/>
        <v xml:space="preserve"> Euteleostomi</v>
      </c>
      <c r="T491" t="str">
        <f t="shared" si="195"/>
        <v>Archelosauria</v>
      </c>
      <c r="U491" t="str">
        <f t="shared" si="196"/>
        <v xml:space="preserve"> Testudines</v>
      </c>
      <c r="V491" t="str">
        <f t="shared" si="197"/>
        <v xml:space="preserve"> Cryptodira</v>
      </c>
      <c r="W491" t="str">
        <f t="shared" si="198"/>
        <v xml:space="preserve"> Durocryptodira</v>
      </c>
      <c r="X491" t="str">
        <f t="shared" si="199"/>
        <v xml:space="preserve"> Americhelydia</v>
      </c>
      <c r="Y491" t="str">
        <f t="shared" si="200"/>
        <v>Chelonioidea</v>
      </c>
      <c r="Z491" t="str">
        <f t="shared" si="201"/>
        <v xml:space="preserve"> Cheloniidae</v>
      </c>
      <c r="AA491" t="str">
        <f t="shared" si="202"/>
        <v xml:space="preserve"> Chelonia.</v>
      </c>
      <c r="AB491">
        <f t="shared" si="203"/>
        <v>0</v>
      </c>
      <c r="AC491">
        <f t="shared" si="204"/>
        <v>0</v>
      </c>
      <c r="AD491">
        <f t="shared" si="205"/>
        <v>0</v>
      </c>
      <c r="AE491">
        <f t="shared" si="206"/>
        <v>0</v>
      </c>
      <c r="AF491">
        <f t="shared" si="207"/>
        <v>0</v>
      </c>
    </row>
    <row r="492" spans="1:32" x14ac:dyDescent="0.25">
      <c r="A492" t="s">
        <v>810</v>
      </c>
      <c r="B492" t="s">
        <v>811</v>
      </c>
      <c r="C492">
        <v>197</v>
      </c>
      <c r="D492" t="s">
        <v>12</v>
      </c>
      <c r="E492">
        <v>72</v>
      </c>
      <c r="F492">
        <v>190</v>
      </c>
      <c r="G492">
        <v>438</v>
      </c>
      <c r="H492" t="s">
        <v>13</v>
      </c>
      <c r="I492">
        <f t="shared" si="186"/>
        <v>1</v>
      </c>
      <c r="J492">
        <f t="shared" si="187"/>
        <v>0</v>
      </c>
      <c r="K492">
        <f t="shared" si="188"/>
        <v>119</v>
      </c>
      <c r="L492" t="str">
        <f t="shared" si="208"/>
        <v xml:space="preserve"> Chelonia mydas (Green sea-turtle) (Chelonia agassizi).</v>
      </c>
      <c r="M492" t="str">
        <f t="shared" si="209"/>
        <v xml:space="preserve"> NCBI_TaxID=8469 {ECO:0000313|EMBL:EMP35134.1, ECO:0000313|Proteomes:UP000031443};</v>
      </c>
      <c r="N492" t="str">
        <f t="shared" si="189"/>
        <v>Eukaryota</v>
      </c>
      <c r="O492" t="str">
        <f t="shared" si="190"/>
        <v xml:space="preserve"> Metazoa</v>
      </c>
      <c r="P492" t="str">
        <f t="shared" si="191"/>
        <v xml:space="preserve"> Chordata</v>
      </c>
      <c r="Q492" t="str">
        <f t="shared" si="192"/>
        <v xml:space="preserve"> Craniata</v>
      </c>
      <c r="R492" t="str">
        <f t="shared" si="193"/>
        <v xml:space="preserve"> Vertebrata</v>
      </c>
      <c r="S492" t="str">
        <f t="shared" si="194"/>
        <v xml:space="preserve"> Euteleostomi</v>
      </c>
      <c r="T492" t="str">
        <f t="shared" si="195"/>
        <v>Archelosauria</v>
      </c>
      <c r="U492" t="str">
        <f t="shared" si="196"/>
        <v xml:space="preserve"> Testudines</v>
      </c>
      <c r="V492" t="str">
        <f t="shared" si="197"/>
        <v xml:space="preserve"> Cryptodira</v>
      </c>
      <c r="W492" t="str">
        <f t="shared" si="198"/>
        <v xml:space="preserve"> Durocryptodira</v>
      </c>
      <c r="X492" t="str">
        <f t="shared" si="199"/>
        <v xml:space="preserve"> Americhelydia</v>
      </c>
      <c r="Y492" t="str">
        <f t="shared" si="200"/>
        <v>Chelonioidea</v>
      </c>
      <c r="Z492" t="str">
        <f t="shared" si="201"/>
        <v xml:space="preserve"> Cheloniidae</v>
      </c>
      <c r="AA492" t="str">
        <f t="shared" si="202"/>
        <v xml:space="preserve"> Chelonia.</v>
      </c>
      <c r="AB492">
        <f t="shared" si="203"/>
        <v>0</v>
      </c>
      <c r="AC492">
        <f t="shared" si="204"/>
        <v>0</v>
      </c>
      <c r="AD492">
        <f t="shared" si="205"/>
        <v>0</v>
      </c>
      <c r="AE492">
        <f t="shared" si="206"/>
        <v>0</v>
      </c>
      <c r="AF492">
        <f t="shared" si="207"/>
        <v>0</v>
      </c>
    </row>
    <row r="493" spans="1:32" x14ac:dyDescent="0.25">
      <c r="A493" t="s">
        <v>812</v>
      </c>
      <c r="B493" t="s">
        <v>813</v>
      </c>
      <c r="C493">
        <v>148</v>
      </c>
      <c r="D493" t="s">
        <v>12</v>
      </c>
      <c r="E493">
        <v>38</v>
      </c>
      <c r="F493">
        <v>145</v>
      </c>
      <c r="G493">
        <v>438</v>
      </c>
      <c r="H493" t="s">
        <v>13</v>
      </c>
      <c r="I493">
        <f t="shared" si="186"/>
        <v>1</v>
      </c>
      <c r="J493">
        <f t="shared" si="187"/>
        <v>0</v>
      </c>
      <c r="K493">
        <f t="shared" si="188"/>
        <v>108</v>
      </c>
      <c r="L493" t="str">
        <f t="shared" si="208"/>
        <v xml:space="preserve"> Chelonia mydas (Green sea-turtle) (Chelonia agassizi).</v>
      </c>
      <c r="M493" t="str">
        <f t="shared" si="209"/>
        <v xml:space="preserve"> NCBI_TaxID=8469 {ECO:0000313|EMBL:EMP30022.1, ECO:0000313|Proteomes:UP000031443};</v>
      </c>
      <c r="N493" t="str">
        <f t="shared" si="189"/>
        <v>Eukaryota</v>
      </c>
      <c r="O493" t="str">
        <f t="shared" si="190"/>
        <v xml:space="preserve"> Metazoa</v>
      </c>
      <c r="P493" t="str">
        <f t="shared" si="191"/>
        <v xml:space="preserve"> Chordata</v>
      </c>
      <c r="Q493" t="str">
        <f t="shared" si="192"/>
        <v xml:space="preserve"> Craniata</v>
      </c>
      <c r="R493" t="str">
        <f t="shared" si="193"/>
        <v xml:space="preserve"> Vertebrata</v>
      </c>
      <c r="S493" t="str">
        <f t="shared" si="194"/>
        <v xml:space="preserve"> Euteleostomi</v>
      </c>
      <c r="T493" t="str">
        <f t="shared" si="195"/>
        <v>Archelosauria</v>
      </c>
      <c r="U493" t="str">
        <f t="shared" si="196"/>
        <v xml:space="preserve"> Testudines</v>
      </c>
      <c r="V493" t="str">
        <f t="shared" si="197"/>
        <v xml:space="preserve"> Cryptodira</v>
      </c>
      <c r="W493" t="str">
        <f t="shared" si="198"/>
        <v xml:space="preserve"> Durocryptodira</v>
      </c>
      <c r="X493" t="str">
        <f t="shared" si="199"/>
        <v xml:space="preserve"> Americhelydia</v>
      </c>
      <c r="Y493" t="str">
        <f t="shared" si="200"/>
        <v>Chelonioidea</v>
      </c>
      <c r="Z493" t="str">
        <f t="shared" si="201"/>
        <v xml:space="preserve"> Cheloniidae</v>
      </c>
      <c r="AA493" t="str">
        <f t="shared" si="202"/>
        <v xml:space="preserve"> Chelonia.</v>
      </c>
      <c r="AB493">
        <f t="shared" si="203"/>
        <v>0</v>
      </c>
      <c r="AC493">
        <f t="shared" si="204"/>
        <v>0</v>
      </c>
      <c r="AD493">
        <f t="shared" si="205"/>
        <v>0</v>
      </c>
      <c r="AE493">
        <f t="shared" si="206"/>
        <v>0</v>
      </c>
      <c r="AF493">
        <f t="shared" si="207"/>
        <v>0</v>
      </c>
    </row>
    <row r="494" spans="1:32" x14ac:dyDescent="0.25">
      <c r="A494" t="s">
        <v>814</v>
      </c>
      <c r="B494" t="s">
        <v>815</v>
      </c>
      <c r="C494">
        <v>165</v>
      </c>
      <c r="D494" t="s">
        <v>12</v>
      </c>
      <c r="E494">
        <v>45</v>
      </c>
      <c r="F494">
        <v>156</v>
      </c>
      <c r="G494">
        <v>438</v>
      </c>
      <c r="H494" t="s">
        <v>13</v>
      </c>
      <c r="I494">
        <f t="shared" si="186"/>
        <v>1</v>
      </c>
      <c r="J494">
        <f t="shared" si="187"/>
        <v>0</v>
      </c>
      <c r="K494">
        <f t="shared" si="188"/>
        <v>112</v>
      </c>
      <c r="L494" t="str">
        <f t="shared" si="208"/>
        <v xml:space="preserve"> Deerpox virus (strain Mule deer/United States/W-848-83/1983) (DPV).</v>
      </c>
      <c r="M494" t="str">
        <f t="shared" si="209"/>
        <v xml:space="preserve"> NCBI_TaxID=305674 {ECO:0000313|Proteomes:UP000000866};</v>
      </c>
      <c r="N494" t="str">
        <f t="shared" si="189"/>
        <v>Viruses</v>
      </c>
      <c r="O494" t="str">
        <f t="shared" si="190"/>
        <v xml:space="preserve"> dsDNA viruses, no RNA stage</v>
      </c>
      <c r="P494" t="str">
        <f t="shared" si="191"/>
        <v xml:space="preserve"> Poxviridae</v>
      </c>
      <c r="Q494" t="str">
        <f t="shared" si="192"/>
        <v xml:space="preserve"> Chordopoxvirinae</v>
      </c>
      <c r="R494" t="str">
        <f t="shared" si="193"/>
        <v>Cervidpoxvirus</v>
      </c>
      <c r="S494" t="str">
        <f t="shared" si="194"/>
        <v xml:space="preserve"> unclassified Cervidpoxvirus.</v>
      </c>
      <c r="T494">
        <f t="shared" si="195"/>
        <v>0</v>
      </c>
      <c r="U494">
        <f t="shared" si="196"/>
        <v>0</v>
      </c>
      <c r="V494">
        <f t="shared" si="197"/>
        <v>0</v>
      </c>
      <c r="W494">
        <f t="shared" si="198"/>
        <v>0</v>
      </c>
      <c r="X494">
        <f t="shared" si="199"/>
        <v>0</v>
      </c>
      <c r="Y494">
        <f t="shared" si="200"/>
        <v>0</v>
      </c>
      <c r="Z494">
        <f t="shared" si="201"/>
        <v>0</v>
      </c>
      <c r="AA494">
        <f t="shared" si="202"/>
        <v>0</v>
      </c>
      <c r="AB494">
        <f t="shared" si="203"/>
        <v>0</v>
      </c>
      <c r="AC494">
        <f t="shared" si="204"/>
        <v>0</v>
      </c>
      <c r="AD494">
        <f t="shared" si="205"/>
        <v>0</v>
      </c>
      <c r="AE494">
        <f t="shared" si="206"/>
        <v>0</v>
      </c>
      <c r="AF494">
        <f t="shared" si="207"/>
        <v>0</v>
      </c>
    </row>
    <row r="495" spans="1:32" x14ac:dyDescent="0.25">
      <c r="A495" t="s">
        <v>816</v>
      </c>
      <c r="B495" t="s">
        <v>817</v>
      </c>
      <c r="C495">
        <v>265</v>
      </c>
      <c r="D495" t="s">
        <v>12</v>
      </c>
      <c r="E495">
        <v>144</v>
      </c>
      <c r="F495">
        <v>261</v>
      </c>
      <c r="G495">
        <v>438</v>
      </c>
      <c r="H495" t="s">
        <v>13</v>
      </c>
      <c r="I495">
        <f t="shared" si="186"/>
        <v>1</v>
      </c>
      <c r="J495">
        <f t="shared" si="187"/>
        <v>1</v>
      </c>
      <c r="K495">
        <f t="shared" si="188"/>
        <v>118</v>
      </c>
      <c r="L495" t="s">
        <v>1577</v>
      </c>
      <c r="M495" t="s">
        <v>1577</v>
      </c>
      <c r="N495" t="e">
        <f t="shared" si="189"/>
        <v>#N/A</v>
      </c>
      <c r="O495" t="e">
        <f t="shared" si="190"/>
        <v>#N/A</v>
      </c>
      <c r="P495" t="e">
        <f t="shared" si="191"/>
        <v>#N/A</v>
      </c>
      <c r="Q495" t="e">
        <f t="shared" si="192"/>
        <v>#N/A</v>
      </c>
      <c r="R495" t="e">
        <f t="shared" si="193"/>
        <v>#N/A</v>
      </c>
      <c r="S495" t="e">
        <f t="shared" si="194"/>
        <v>#N/A</v>
      </c>
      <c r="T495" t="e">
        <f t="shared" si="195"/>
        <v>#N/A</v>
      </c>
      <c r="U495" t="e">
        <f t="shared" si="196"/>
        <v>#N/A</v>
      </c>
      <c r="V495" t="e">
        <f t="shared" si="197"/>
        <v>#N/A</v>
      </c>
      <c r="W495" t="e">
        <f t="shared" si="198"/>
        <v>#N/A</v>
      </c>
      <c r="X495" t="e">
        <f t="shared" si="199"/>
        <v>#N/A</v>
      </c>
      <c r="Y495" t="e">
        <f t="shared" si="200"/>
        <v>#N/A</v>
      </c>
      <c r="Z495" t="e">
        <f t="shared" si="201"/>
        <v>#N/A</v>
      </c>
      <c r="AA495" t="e">
        <f t="shared" si="202"/>
        <v>#N/A</v>
      </c>
      <c r="AB495" t="e">
        <f t="shared" si="203"/>
        <v>#N/A</v>
      </c>
      <c r="AC495" t="e">
        <f t="shared" si="204"/>
        <v>#N/A</v>
      </c>
      <c r="AD495" t="e">
        <f t="shared" si="205"/>
        <v>#N/A</v>
      </c>
      <c r="AE495" t="e">
        <f t="shared" si="206"/>
        <v>#N/A</v>
      </c>
      <c r="AF495" t="e">
        <f t="shared" si="207"/>
        <v>#N/A</v>
      </c>
    </row>
    <row r="496" spans="1:32" x14ac:dyDescent="0.25">
      <c r="A496" t="s">
        <v>816</v>
      </c>
      <c r="B496" t="s">
        <v>817</v>
      </c>
      <c r="C496">
        <v>265</v>
      </c>
      <c r="D496" t="s">
        <v>26</v>
      </c>
      <c r="E496">
        <v>1</v>
      </c>
      <c r="F496">
        <v>101</v>
      </c>
      <c r="G496">
        <v>101</v>
      </c>
      <c r="H496" t="s">
        <v>27</v>
      </c>
      <c r="I496">
        <f t="shared" si="186"/>
        <v>1</v>
      </c>
      <c r="J496">
        <f t="shared" si="187"/>
        <v>1</v>
      </c>
      <c r="K496">
        <f t="shared" si="188"/>
        <v>118</v>
      </c>
      <c r="L496" t="s">
        <v>1577</v>
      </c>
      <c r="M496" t="s">
        <v>1577</v>
      </c>
      <c r="N496" t="e">
        <f t="shared" si="189"/>
        <v>#N/A</v>
      </c>
      <c r="O496" t="e">
        <f t="shared" si="190"/>
        <v>#N/A</v>
      </c>
      <c r="P496" t="e">
        <f t="shared" si="191"/>
        <v>#N/A</v>
      </c>
      <c r="Q496" t="e">
        <f t="shared" si="192"/>
        <v>#N/A</v>
      </c>
      <c r="R496" t="e">
        <f t="shared" si="193"/>
        <v>#N/A</v>
      </c>
      <c r="S496" t="e">
        <f t="shared" si="194"/>
        <v>#N/A</v>
      </c>
      <c r="T496" t="e">
        <f t="shared" si="195"/>
        <v>#N/A</v>
      </c>
      <c r="U496" t="e">
        <f t="shared" si="196"/>
        <v>#N/A</v>
      </c>
      <c r="V496" t="e">
        <f t="shared" si="197"/>
        <v>#N/A</v>
      </c>
      <c r="W496" t="e">
        <f t="shared" si="198"/>
        <v>#N/A</v>
      </c>
      <c r="X496" t="e">
        <f t="shared" si="199"/>
        <v>#N/A</v>
      </c>
      <c r="Y496" t="e">
        <f t="shared" si="200"/>
        <v>#N/A</v>
      </c>
      <c r="Z496" t="e">
        <f t="shared" si="201"/>
        <v>#N/A</v>
      </c>
      <c r="AA496" t="e">
        <f t="shared" si="202"/>
        <v>#N/A</v>
      </c>
      <c r="AB496" t="e">
        <f t="shared" si="203"/>
        <v>#N/A</v>
      </c>
      <c r="AC496" t="e">
        <f t="shared" si="204"/>
        <v>#N/A</v>
      </c>
      <c r="AD496" t="e">
        <f t="shared" si="205"/>
        <v>#N/A</v>
      </c>
      <c r="AE496" t="e">
        <f t="shared" si="206"/>
        <v>#N/A</v>
      </c>
      <c r="AF496" t="e">
        <f t="shared" si="207"/>
        <v>#N/A</v>
      </c>
    </row>
    <row r="497" spans="1:32" x14ac:dyDescent="0.25">
      <c r="A497" t="s">
        <v>818</v>
      </c>
      <c r="B497" t="s">
        <v>819</v>
      </c>
      <c r="C497">
        <v>162</v>
      </c>
      <c r="D497" t="s">
        <v>12</v>
      </c>
      <c r="E497">
        <v>45</v>
      </c>
      <c r="F497">
        <v>158</v>
      </c>
      <c r="G497">
        <v>438</v>
      </c>
      <c r="H497" t="s">
        <v>13</v>
      </c>
      <c r="I497">
        <f t="shared" si="186"/>
        <v>1</v>
      </c>
      <c r="J497">
        <f t="shared" si="187"/>
        <v>0</v>
      </c>
      <c r="K497">
        <f t="shared" si="188"/>
        <v>114</v>
      </c>
      <c r="L497" t="str">
        <f t="shared" ref="L497:L537" si="210">VLOOKUP(A497,пр,3,FALSE)</f>
        <v xml:space="preserve"> Mus musculus (Mouse).</v>
      </c>
      <c r="M497" t="str">
        <f t="shared" ref="M497:M537" si="211">VLOOKUP(A497,пр,4,FALSE)</f>
        <v xml:space="preserve"> NCBI_TaxID=10090;</v>
      </c>
      <c r="N497" t="str">
        <f t="shared" si="189"/>
        <v>Eukaryota</v>
      </c>
      <c r="O497" t="str">
        <f t="shared" si="190"/>
        <v xml:space="preserve"> Metazoa</v>
      </c>
      <c r="P497" t="str">
        <f t="shared" si="191"/>
        <v xml:space="preserve"> Chordata</v>
      </c>
      <c r="Q497" t="str">
        <f t="shared" si="192"/>
        <v xml:space="preserve"> Craniata</v>
      </c>
      <c r="R497" t="str">
        <f t="shared" si="193"/>
        <v xml:space="preserve"> Vertebrata</v>
      </c>
      <c r="S497" t="str">
        <f t="shared" si="194"/>
        <v xml:space="preserve"> Euteleostomi</v>
      </c>
      <c r="T497" t="str">
        <f t="shared" si="195"/>
        <v>Mammalia</v>
      </c>
      <c r="U497" t="str">
        <f t="shared" si="196"/>
        <v xml:space="preserve"> Eutheria</v>
      </c>
      <c r="V497" t="str">
        <f t="shared" si="197"/>
        <v xml:space="preserve"> Euarchontoglires</v>
      </c>
      <c r="W497" t="str">
        <f t="shared" si="198"/>
        <v xml:space="preserve"> Glires</v>
      </c>
      <c r="X497" t="str">
        <f t="shared" si="199"/>
        <v xml:space="preserve"> Rodentia</v>
      </c>
      <c r="Y497" t="str">
        <f t="shared" si="200"/>
        <v xml:space="preserve"> Sciurognathi</v>
      </c>
      <c r="Z497" t="str">
        <f t="shared" si="201"/>
        <v>Muroidea</v>
      </c>
      <c r="AA497" t="str">
        <f t="shared" si="202"/>
        <v xml:space="preserve"> Muridae</v>
      </c>
      <c r="AB497" t="str">
        <f t="shared" si="203"/>
        <v xml:space="preserve"> Murinae</v>
      </c>
      <c r="AC497" t="str">
        <f t="shared" si="204"/>
        <v xml:space="preserve"> Mus</v>
      </c>
      <c r="AD497" t="str">
        <f t="shared" si="205"/>
        <v xml:space="preserve"> Mus.</v>
      </c>
      <c r="AE497">
        <f t="shared" si="206"/>
        <v>0</v>
      </c>
      <c r="AF497">
        <f t="shared" si="207"/>
        <v>0</v>
      </c>
    </row>
    <row r="498" spans="1:32" x14ac:dyDescent="0.25">
      <c r="A498" t="s">
        <v>820</v>
      </c>
      <c r="B498" t="s">
        <v>821</v>
      </c>
      <c r="C498">
        <v>193</v>
      </c>
      <c r="D498" t="s">
        <v>12</v>
      </c>
      <c r="E498">
        <v>80</v>
      </c>
      <c r="F498">
        <v>189</v>
      </c>
      <c r="G498">
        <v>438</v>
      </c>
      <c r="H498" t="s">
        <v>13</v>
      </c>
      <c r="I498">
        <f t="shared" si="186"/>
        <v>1</v>
      </c>
      <c r="J498">
        <f t="shared" si="187"/>
        <v>0</v>
      </c>
      <c r="K498">
        <f t="shared" si="188"/>
        <v>110</v>
      </c>
      <c r="L498" t="str">
        <f t="shared" si="210"/>
        <v xml:space="preserve"> Mus musculus (Mouse).</v>
      </c>
      <c r="M498" t="str">
        <f t="shared" si="211"/>
        <v xml:space="preserve"> NCBI_TaxID=10090;</v>
      </c>
      <c r="N498" t="str">
        <f t="shared" si="189"/>
        <v>Eukaryota</v>
      </c>
      <c r="O498" t="str">
        <f t="shared" si="190"/>
        <v xml:space="preserve"> Metazoa</v>
      </c>
      <c r="P498" t="str">
        <f t="shared" si="191"/>
        <v xml:space="preserve"> Chordata</v>
      </c>
      <c r="Q498" t="str">
        <f t="shared" si="192"/>
        <v xml:space="preserve"> Craniata</v>
      </c>
      <c r="R498" t="str">
        <f t="shared" si="193"/>
        <v xml:space="preserve"> Vertebrata</v>
      </c>
      <c r="S498" t="str">
        <f t="shared" si="194"/>
        <v xml:space="preserve"> Euteleostomi</v>
      </c>
      <c r="T498" t="str">
        <f t="shared" si="195"/>
        <v>Mammalia</v>
      </c>
      <c r="U498" t="str">
        <f t="shared" si="196"/>
        <v xml:space="preserve"> Eutheria</v>
      </c>
      <c r="V498" t="str">
        <f t="shared" si="197"/>
        <v xml:space="preserve"> Euarchontoglires</v>
      </c>
      <c r="W498" t="str">
        <f t="shared" si="198"/>
        <v xml:space="preserve"> Glires</v>
      </c>
      <c r="X498" t="str">
        <f t="shared" si="199"/>
        <v xml:space="preserve"> Rodentia</v>
      </c>
      <c r="Y498" t="str">
        <f t="shared" si="200"/>
        <v xml:space="preserve"> Sciurognathi</v>
      </c>
      <c r="Z498" t="str">
        <f t="shared" si="201"/>
        <v>Muroidea</v>
      </c>
      <c r="AA498" t="str">
        <f t="shared" si="202"/>
        <v xml:space="preserve"> Muridae</v>
      </c>
      <c r="AB498" t="str">
        <f t="shared" si="203"/>
        <v xml:space="preserve"> Murinae</v>
      </c>
      <c r="AC498" t="str">
        <f t="shared" si="204"/>
        <v xml:space="preserve"> Mus</v>
      </c>
      <c r="AD498" t="str">
        <f t="shared" si="205"/>
        <v xml:space="preserve"> Mus.</v>
      </c>
      <c r="AE498">
        <f t="shared" si="206"/>
        <v>0</v>
      </c>
      <c r="AF498">
        <f t="shared" si="207"/>
        <v>0</v>
      </c>
    </row>
    <row r="499" spans="1:32" x14ac:dyDescent="0.25">
      <c r="A499" t="s">
        <v>822</v>
      </c>
      <c r="B499" t="s">
        <v>823</v>
      </c>
      <c r="C499">
        <v>268</v>
      </c>
      <c r="D499" t="s">
        <v>12</v>
      </c>
      <c r="E499">
        <v>147</v>
      </c>
      <c r="F499">
        <v>263</v>
      </c>
      <c r="G499">
        <v>438</v>
      </c>
      <c r="H499" t="s">
        <v>13</v>
      </c>
      <c r="I499">
        <f t="shared" si="186"/>
        <v>1</v>
      </c>
      <c r="J499">
        <f t="shared" si="187"/>
        <v>1</v>
      </c>
      <c r="K499">
        <f t="shared" si="188"/>
        <v>117</v>
      </c>
      <c r="L499" t="str">
        <f t="shared" si="210"/>
        <v xml:space="preserve"> Rattus norvegicus (Rat).</v>
      </c>
      <c r="M499" t="str">
        <f t="shared" si="211"/>
        <v xml:space="preserve"> NCBI_TaxID=10116 {ECO:0000313|EMBL:AAH91141.1};</v>
      </c>
      <c r="N499" t="str">
        <f t="shared" si="189"/>
        <v>Eukaryota</v>
      </c>
      <c r="O499" t="str">
        <f t="shared" si="190"/>
        <v xml:space="preserve"> Metazoa</v>
      </c>
      <c r="P499" t="str">
        <f t="shared" si="191"/>
        <v xml:space="preserve"> Chordata</v>
      </c>
      <c r="Q499" t="str">
        <f t="shared" si="192"/>
        <v xml:space="preserve"> Craniata</v>
      </c>
      <c r="R499" t="str">
        <f t="shared" si="193"/>
        <v xml:space="preserve"> Vertebrata</v>
      </c>
      <c r="S499" t="str">
        <f t="shared" si="194"/>
        <v xml:space="preserve"> Euteleostomi</v>
      </c>
      <c r="T499" t="str">
        <f t="shared" si="195"/>
        <v>Mammalia</v>
      </c>
      <c r="U499" t="str">
        <f t="shared" si="196"/>
        <v xml:space="preserve"> Eutheria</v>
      </c>
      <c r="V499" t="str">
        <f t="shared" si="197"/>
        <v xml:space="preserve"> Euarchontoglires</v>
      </c>
      <c r="W499" t="str">
        <f t="shared" si="198"/>
        <v xml:space="preserve"> Glires</v>
      </c>
      <c r="X499" t="str">
        <f t="shared" si="199"/>
        <v xml:space="preserve"> Rodentia</v>
      </c>
      <c r="Y499" t="str">
        <f t="shared" si="200"/>
        <v xml:space="preserve"> Sciurognathi</v>
      </c>
      <c r="Z499" t="str">
        <f t="shared" si="201"/>
        <v>Muroidea</v>
      </c>
      <c r="AA499" t="str">
        <f t="shared" si="202"/>
        <v xml:space="preserve"> Muridae</v>
      </c>
      <c r="AB499" t="str">
        <f t="shared" si="203"/>
        <v xml:space="preserve"> Murinae</v>
      </c>
      <c r="AC499" t="str">
        <f t="shared" si="204"/>
        <v xml:space="preserve"> Rattus.</v>
      </c>
      <c r="AD499">
        <f t="shared" si="205"/>
        <v>0</v>
      </c>
      <c r="AE499">
        <f t="shared" si="206"/>
        <v>0</v>
      </c>
      <c r="AF499">
        <f t="shared" si="207"/>
        <v>0</v>
      </c>
    </row>
    <row r="500" spans="1:32" x14ac:dyDescent="0.25">
      <c r="A500" t="s">
        <v>822</v>
      </c>
      <c r="B500" t="s">
        <v>823</v>
      </c>
      <c r="C500">
        <v>268</v>
      </c>
      <c r="D500" t="s">
        <v>26</v>
      </c>
      <c r="E500">
        <v>1</v>
      </c>
      <c r="F500">
        <v>102</v>
      </c>
      <c r="G500">
        <v>101</v>
      </c>
      <c r="H500" t="s">
        <v>27</v>
      </c>
      <c r="I500">
        <f t="shared" si="186"/>
        <v>1</v>
      </c>
      <c r="J500">
        <f t="shared" si="187"/>
        <v>1</v>
      </c>
      <c r="K500">
        <f t="shared" si="188"/>
        <v>117</v>
      </c>
      <c r="L500" t="str">
        <f t="shared" si="210"/>
        <v xml:space="preserve"> Rattus norvegicus (Rat).</v>
      </c>
      <c r="M500" t="str">
        <f t="shared" si="211"/>
        <v xml:space="preserve"> NCBI_TaxID=10116 {ECO:0000313|EMBL:AAH91141.1};</v>
      </c>
      <c r="N500" t="str">
        <f t="shared" si="189"/>
        <v>Eukaryota</v>
      </c>
      <c r="O500" t="str">
        <f t="shared" si="190"/>
        <v xml:space="preserve"> Metazoa</v>
      </c>
      <c r="P500" t="str">
        <f t="shared" si="191"/>
        <v xml:space="preserve"> Chordata</v>
      </c>
      <c r="Q500" t="str">
        <f t="shared" si="192"/>
        <v xml:space="preserve"> Craniata</v>
      </c>
      <c r="R500" t="str">
        <f t="shared" si="193"/>
        <v xml:space="preserve"> Vertebrata</v>
      </c>
      <c r="S500" t="str">
        <f t="shared" si="194"/>
        <v xml:space="preserve"> Euteleostomi</v>
      </c>
      <c r="T500" t="str">
        <f t="shared" si="195"/>
        <v>Mammalia</v>
      </c>
      <c r="U500" t="str">
        <f t="shared" si="196"/>
        <v xml:space="preserve"> Eutheria</v>
      </c>
      <c r="V500" t="str">
        <f t="shared" si="197"/>
        <v xml:space="preserve"> Euarchontoglires</v>
      </c>
      <c r="W500" t="str">
        <f t="shared" si="198"/>
        <v xml:space="preserve"> Glires</v>
      </c>
      <c r="X500" t="str">
        <f t="shared" si="199"/>
        <v xml:space="preserve"> Rodentia</v>
      </c>
      <c r="Y500" t="str">
        <f t="shared" si="200"/>
        <v xml:space="preserve"> Sciurognathi</v>
      </c>
      <c r="Z500" t="str">
        <f t="shared" si="201"/>
        <v>Muroidea</v>
      </c>
      <c r="AA500" t="str">
        <f t="shared" si="202"/>
        <v xml:space="preserve"> Muridae</v>
      </c>
      <c r="AB500" t="str">
        <f t="shared" si="203"/>
        <v xml:space="preserve"> Murinae</v>
      </c>
      <c r="AC500" t="str">
        <f t="shared" si="204"/>
        <v xml:space="preserve"> Rattus.</v>
      </c>
      <c r="AD500">
        <f t="shared" si="205"/>
        <v>0</v>
      </c>
      <c r="AE500">
        <f t="shared" si="206"/>
        <v>0</v>
      </c>
      <c r="AF500">
        <f t="shared" si="207"/>
        <v>0</v>
      </c>
    </row>
    <row r="501" spans="1:32" x14ac:dyDescent="0.25">
      <c r="A501" t="s">
        <v>824</v>
      </c>
      <c r="B501" t="s">
        <v>825</v>
      </c>
      <c r="C501">
        <v>196</v>
      </c>
      <c r="D501" t="s">
        <v>12</v>
      </c>
      <c r="E501">
        <v>64</v>
      </c>
      <c r="F501">
        <v>185</v>
      </c>
      <c r="G501">
        <v>438</v>
      </c>
      <c r="H501" t="s">
        <v>13</v>
      </c>
      <c r="I501">
        <f t="shared" si="186"/>
        <v>1</v>
      </c>
      <c r="J501">
        <f t="shared" si="187"/>
        <v>0</v>
      </c>
      <c r="K501">
        <f t="shared" si="188"/>
        <v>122</v>
      </c>
      <c r="L501" t="str">
        <f t="shared" si="210"/>
        <v xml:space="preserve"> Gallus gallus (Chicken).</v>
      </c>
      <c r="M501" t="str">
        <f t="shared" si="211"/>
        <v xml:space="preserve"> NCBI_TaxID=9031;</v>
      </c>
      <c r="N501" t="str">
        <f t="shared" si="189"/>
        <v>Eukaryota</v>
      </c>
      <c r="O501" t="str">
        <f t="shared" si="190"/>
        <v xml:space="preserve"> Metazoa</v>
      </c>
      <c r="P501" t="str">
        <f t="shared" si="191"/>
        <v xml:space="preserve"> Chordata</v>
      </c>
      <c r="Q501" t="str">
        <f t="shared" si="192"/>
        <v xml:space="preserve"> Craniata</v>
      </c>
      <c r="R501" t="str">
        <f t="shared" si="193"/>
        <v xml:space="preserve"> Vertebrata</v>
      </c>
      <c r="S501" t="str">
        <f t="shared" si="194"/>
        <v xml:space="preserve"> Euteleostomi</v>
      </c>
      <c r="T501" t="str">
        <f t="shared" si="195"/>
        <v>Archelosauria</v>
      </c>
      <c r="U501" t="str">
        <f t="shared" si="196"/>
        <v xml:space="preserve"> Archosauria</v>
      </c>
      <c r="V501" t="str">
        <f t="shared" si="197"/>
        <v xml:space="preserve"> Dinosauria</v>
      </c>
      <c r="W501" t="str">
        <f t="shared" si="198"/>
        <v xml:space="preserve"> Saurischia</v>
      </c>
      <c r="X501" t="str">
        <f t="shared" si="199"/>
        <v xml:space="preserve"> Theropoda</v>
      </c>
      <c r="Y501" t="str">
        <f t="shared" si="200"/>
        <v>Coelurosauria</v>
      </c>
      <c r="Z501" t="str">
        <f t="shared" si="201"/>
        <v xml:space="preserve"> Aves</v>
      </c>
      <c r="AA501" t="str">
        <f t="shared" si="202"/>
        <v xml:space="preserve"> Neognathae</v>
      </c>
      <c r="AB501" t="str">
        <f t="shared" si="203"/>
        <v xml:space="preserve"> Galloanserae</v>
      </c>
      <c r="AC501" t="str">
        <f t="shared" si="204"/>
        <v xml:space="preserve"> Galliformes</v>
      </c>
      <c r="AD501" t="str">
        <f t="shared" si="205"/>
        <v>Phasianidae</v>
      </c>
      <c r="AE501" t="str">
        <f t="shared" si="206"/>
        <v xml:space="preserve"> Phasianinae</v>
      </c>
      <c r="AF501" t="str">
        <f t="shared" si="207"/>
        <v xml:space="preserve"> Gallus.</v>
      </c>
    </row>
    <row r="502" spans="1:32" x14ac:dyDescent="0.25">
      <c r="A502" t="s">
        <v>826</v>
      </c>
      <c r="B502" t="s">
        <v>827</v>
      </c>
      <c r="C502">
        <v>290</v>
      </c>
      <c r="D502" t="s">
        <v>12</v>
      </c>
      <c r="E502">
        <v>166</v>
      </c>
      <c r="F502">
        <v>289</v>
      </c>
      <c r="G502">
        <v>438</v>
      </c>
      <c r="H502" t="s">
        <v>13</v>
      </c>
      <c r="I502">
        <f t="shared" si="186"/>
        <v>1</v>
      </c>
      <c r="J502">
        <f t="shared" si="187"/>
        <v>1</v>
      </c>
      <c r="K502">
        <f t="shared" si="188"/>
        <v>124</v>
      </c>
      <c r="L502" t="str">
        <f t="shared" si="210"/>
        <v xml:space="preserve"> Ornithorhynchus anatinus (Duckbill platypus).</v>
      </c>
      <c r="M502" t="str">
        <f t="shared" si="211"/>
        <v xml:space="preserve"> NCBI_TaxID=9258;</v>
      </c>
      <c r="N502" t="str">
        <f t="shared" si="189"/>
        <v>Eukaryota</v>
      </c>
      <c r="O502" t="str">
        <f t="shared" si="190"/>
        <v xml:space="preserve"> Metazoa</v>
      </c>
      <c r="P502" t="str">
        <f t="shared" si="191"/>
        <v xml:space="preserve"> Chordata</v>
      </c>
      <c r="Q502" t="str">
        <f t="shared" si="192"/>
        <v xml:space="preserve"> Craniata</v>
      </c>
      <c r="R502" t="str">
        <f t="shared" si="193"/>
        <v xml:space="preserve"> Vertebrata</v>
      </c>
      <c r="S502" t="str">
        <f t="shared" si="194"/>
        <v xml:space="preserve"> Euteleostomi</v>
      </c>
      <c r="T502" t="str">
        <f t="shared" si="195"/>
        <v>Mammalia</v>
      </c>
      <c r="U502" t="str">
        <f t="shared" si="196"/>
        <v xml:space="preserve"> Monotremata</v>
      </c>
      <c r="V502" t="str">
        <f t="shared" si="197"/>
        <v xml:space="preserve"> Ornithorhynchidae</v>
      </c>
      <c r="W502" t="str">
        <f t="shared" si="198"/>
        <v xml:space="preserve"> Ornithorhynchus.</v>
      </c>
      <c r="X502">
        <f t="shared" si="199"/>
        <v>0</v>
      </c>
      <c r="Y502">
        <f t="shared" si="200"/>
        <v>0</v>
      </c>
      <c r="Z502">
        <f t="shared" si="201"/>
        <v>0</v>
      </c>
      <c r="AA502">
        <f t="shared" si="202"/>
        <v>0</v>
      </c>
      <c r="AB502">
        <f t="shared" si="203"/>
        <v>0</v>
      </c>
      <c r="AC502">
        <f t="shared" si="204"/>
        <v>0</v>
      </c>
      <c r="AD502">
        <f t="shared" si="205"/>
        <v>0</v>
      </c>
      <c r="AE502">
        <f t="shared" si="206"/>
        <v>0</v>
      </c>
      <c r="AF502">
        <f t="shared" si="207"/>
        <v>0</v>
      </c>
    </row>
    <row r="503" spans="1:32" x14ac:dyDescent="0.25">
      <c r="A503" t="s">
        <v>826</v>
      </c>
      <c r="B503" t="s">
        <v>827</v>
      </c>
      <c r="C503">
        <v>290</v>
      </c>
      <c r="D503" t="s">
        <v>26</v>
      </c>
      <c r="E503">
        <v>1</v>
      </c>
      <c r="F503">
        <v>117</v>
      </c>
      <c r="G503">
        <v>101</v>
      </c>
      <c r="H503" t="s">
        <v>27</v>
      </c>
      <c r="I503">
        <f t="shared" si="186"/>
        <v>1</v>
      </c>
      <c r="J503">
        <f t="shared" si="187"/>
        <v>1</v>
      </c>
      <c r="K503">
        <f t="shared" si="188"/>
        <v>124</v>
      </c>
      <c r="L503" t="str">
        <f t="shared" si="210"/>
        <v xml:space="preserve"> Ornithorhynchus anatinus (Duckbill platypus).</v>
      </c>
      <c r="M503" t="str">
        <f t="shared" si="211"/>
        <v xml:space="preserve"> NCBI_TaxID=9258;</v>
      </c>
      <c r="N503" t="str">
        <f t="shared" si="189"/>
        <v>Eukaryota</v>
      </c>
      <c r="O503" t="str">
        <f t="shared" si="190"/>
        <v xml:space="preserve"> Metazoa</v>
      </c>
      <c r="P503" t="str">
        <f t="shared" si="191"/>
        <v xml:space="preserve"> Chordata</v>
      </c>
      <c r="Q503" t="str">
        <f t="shared" si="192"/>
        <v xml:space="preserve"> Craniata</v>
      </c>
      <c r="R503" t="str">
        <f t="shared" si="193"/>
        <v xml:space="preserve"> Vertebrata</v>
      </c>
      <c r="S503" t="str">
        <f t="shared" si="194"/>
        <v xml:space="preserve"> Euteleostomi</v>
      </c>
      <c r="T503" t="str">
        <f t="shared" si="195"/>
        <v>Mammalia</v>
      </c>
      <c r="U503" t="str">
        <f t="shared" si="196"/>
        <v xml:space="preserve"> Monotremata</v>
      </c>
      <c r="V503" t="str">
        <f t="shared" si="197"/>
        <v xml:space="preserve"> Ornithorhynchidae</v>
      </c>
      <c r="W503" t="str">
        <f t="shared" si="198"/>
        <v xml:space="preserve"> Ornithorhynchus.</v>
      </c>
      <c r="X503">
        <f t="shared" si="199"/>
        <v>0</v>
      </c>
      <c r="Y503">
        <f t="shared" si="200"/>
        <v>0</v>
      </c>
      <c r="Z503">
        <f t="shared" si="201"/>
        <v>0</v>
      </c>
      <c r="AA503">
        <f t="shared" si="202"/>
        <v>0</v>
      </c>
      <c r="AB503">
        <f t="shared" si="203"/>
        <v>0</v>
      </c>
      <c r="AC503">
        <f t="shared" si="204"/>
        <v>0</v>
      </c>
      <c r="AD503">
        <f t="shared" si="205"/>
        <v>0</v>
      </c>
      <c r="AE503">
        <f t="shared" si="206"/>
        <v>0</v>
      </c>
      <c r="AF503">
        <f t="shared" si="207"/>
        <v>0</v>
      </c>
    </row>
    <row r="504" spans="1:32" x14ac:dyDescent="0.25">
      <c r="A504" t="s">
        <v>828</v>
      </c>
      <c r="B504" t="s">
        <v>829</v>
      </c>
      <c r="C504">
        <v>186</v>
      </c>
      <c r="D504" t="s">
        <v>12</v>
      </c>
      <c r="E504">
        <v>65</v>
      </c>
      <c r="F504">
        <v>183</v>
      </c>
      <c r="G504">
        <v>438</v>
      </c>
      <c r="H504" t="s">
        <v>13</v>
      </c>
      <c r="I504">
        <f t="shared" si="186"/>
        <v>1</v>
      </c>
      <c r="J504">
        <f t="shared" si="187"/>
        <v>0</v>
      </c>
      <c r="K504">
        <f t="shared" si="188"/>
        <v>119</v>
      </c>
      <c r="L504" t="str">
        <f t="shared" si="210"/>
        <v xml:space="preserve"> Anolis carolinensis (Green anole) (American chameleon).</v>
      </c>
      <c r="M504" t="str">
        <f t="shared" si="211"/>
        <v xml:space="preserve"> NCBI_TaxID=28377 {ECO:0000313|Ensembl:ENSACAP00000021818, ECO:0000313|Proteomes:UP000001646};</v>
      </c>
      <c r="N504" t="str">
        <f t="shared" si="189"/>
        <v>Eukaryota</v>
      </c>
      <c r="O504" t="str">
        <f t="shared" si="190"/>
        <v xml:space="preserve"> Metazoa</v>
      </c>
      <c r="P504" t="str">
        <f t="shared" si="191"/>
        <v xml:space="preserve"> Chordata</v>
      </c>
      <c r="Q504" t="str">
        <f t="shared" si="192"/>
        <v xml:space="preserve"> Craniata</v>
      </c>
      <c r="R504" t="str">
        <f t="shared" si="193"/>
        <v xml:space="preserve"> Vertebrata</v>
      </c>
      <c r="S504" t="str">
        <f t="shared" si="194"/>
        <v xml:space="preserve"> Euteleostomi</v>
      </c>
      <c r="T504" t="str">
        <f t="shared" si="195"/>
        <v>Lepidosauria</v>
      </c>
      <c r="U504" t="str">
        <f t="shared" si="196"/>
        <v xml:space="preserve"> Squamata</v>
      </c>
      <c r="V504" t="str">
        <f t="shared" si="197"/>
        <v xml:space="preserve"> Bifurcata</v>
      </c>
      <c r="W504" t="str">
        <f t="shared" si="198"/>
        <v xml:space="preserve"> Unidentata</v>
      </c>
      <c r="X504" t="str">
        <f t="shared" si="199"/>
        <v xml:space="preserve"> Episquamata</v>
      </c>
      <c r="Y504" t="str">
        <f t="shared" si="200"/>
        <v>Toxicofera</v>
      </c>
      <c r="Z504" t="str">
        <f t="shared" si="201"/>
        <v xml:space="preserve"> Iguania</v>
      </c>
      <c r="AA504" t="str">
        <f t="shared" si="202"/>
        <v xml:space="preserve"> Iguanidae</v>
      </c>
      <c r="AB504" t="str">
        <f t="shared" si="203"/>
        <v xml:space="preserve"> Polychrotinae</v>
      </c>
      <c r="AC504" t="str">
        <f t="shared" si="204"/>
        <v xml:space="preserve"> Anolis.</v>
      </c>
      <c r="AD504">
        <f t="shared" si="205"/>
        <v>0</v>
      </c>
      <c r="AE504">
        <f t="shared" si="206"/>
        <v>0</v>
      </c>
      <c r="AF504">
        <f t="shared" si="207"/>
        <v>0</v>
      </c>
    </row>
    <row r="505" spans="1:32" x14ac:dyDescent="0.25">
      <c r="A505" t="s">
        <v>830</v>
      </c>
      <c r="B505" t="s">
        <v>831</v>
      </c>
      <c r="C505">
        <v>204</v>
      </c>
      <c r="D505" t="s">
        <v>12</v>
      </c>
      <c r="E505">
        <v>73</v>
      </c>
      <c r="F505">
        <v>195</v>
      </c>
      <c r="G505">
        <v>438</v>
      </c>
      <c r="H505" t="s">
        <v>13</v>
      </c>
      <c r="I505">
        <f t="shared" si="186"/>
        <v>1</v>
      </c>
      <c r="J505">
        <f t="shared" si="187"/>
        <v>0</v>
      </c>
      <c r="K505">
        <f t="shared" si="188"/>
        <v>123</v>
      </c>
      <c r="L505" t="str">
        <f t="shared" si="210"/>
        <v xml:space="preserve"> Anas platyrhynchos (Mallard) (Anas boschas).</v>
      </c>
      <c r="M505" t="str">
        <f t="shared" si="211"/>
        <v xml:space="preserve"> NCBI_TaxID=8839 {ECO:0000313|Ensembl:ENSAPLP00000005562, ECO:0000313|Proteomes:UP000016666};</v>
      </c>
      <c r="N505" t="str">
        <f t="shared" si="189"/>
        <v>Eukaryota</v>
      </c>
      <c r="O505" t="str">
        <f t="shared" si="190"/>
        <v xml:space="preserve"> Metazoa</v>
      </c>
      <c r="P505" t="str">
        <f t="shared" si="191"/>
        <v xml:space="preserve"> Chordata</v>
      </c>
      <c r="Q505" t="str">
        <f t="shared" si="192"/>
        <v xml:space="preserve"> Craniata</v>
      </c>
      <c r="R505" t="str">
        <f t="shared" si="193"/>
        <v xml:space="preserve"> Vertebrata</v>
      </c>
      <c r="S505" t="str">
        <f t="shared" si="194"/>
        <v xml:space="preserve"> Euteleostomi</v>
      </c>
      <c r="T505" t="str">
        <f t="shared" si="195"/>
        <v>Archelosauria</v>
      </c>
      <c r="U505" t="str">
        <f t="shared" si="196"/>
        <v xml:space="preserve"> Archosauria</v>
      </c>
      <c r="V505" t="str">
        <f t="shared" si="197"/>
        <v xml:space="preserve"> Dinosauria</v>
      </c>
      <c r="W505" t="str">
        <f t="shared" si="198"/>
        <v xml:space="preserve"> Saurischia</v>
      </c>
      <c r="X505" t="str">
        <f t="shared" si="199"/>
        <v xml:space="preserve"> Theropoda</v>
      </c>
      <c r="Y505" t="str">
        <f t="shared" si="200"/>
        <v>Coelurosauria</v>
      </c>
      <c r="Z505" t="str">
        <f t="shared" si="201"/>
        <v xml:space="preserve"> Aves</v>
      </c>
      <c r="AA505" t="str">
        <f t="shared" si="202"/>
        <v xml:space="preserve"> Neognathae</v>
      </c>
      <c r="AB505" t="str">
        <f t="shared" si="203"/>
        <v xml:space="preserve"> Galloanserae</v>
      </c>
      <c r="AC505" t="str">
        <f t="shared" si="204"/>
        <v xml:space="preserve"> Anseriformes</v>
      </c>
      <c r="AD505" t="str">
        <f t="shared" si="205"/>
        <v xml:space="preserve"> Anatidae</v>
      </c>
      <c r="AE505" t="str">
        <f t="shared" si="206"/>
        <v>Anas.</v>
      </c>
      <c r="AF505">
        <f t="shared" si="207"/>
        <v>0</v>
      </c>
    </row>
    <row r="506" spans="1:32" x14ac:dyDescent="0.25">
      <c r="A506" t="s">
        <v>832</v>
      </c>
      <c r="B506" t="s">
        <v>833</v>
      </c>
      <c r="C506">
        <v>303</v>
      </c>
      <c r="D506" t="s">
        <v>12</v>
      </c>
      <c r="E506">
        <v>176</v>
      </c>
      <c r="F506">
        <v>299</v>
      </c>
      <c r="G506">
        <v>438</v>
      </c>
      <c r="H506" t="s">
        <v>13</v>
      </c>
      <c r="I506">
        <f t="shared" si="186"/>
        <v>1</v>
      </c>
      <c r="J506">
        <f t="shared" si="187"/>
        <v>1</v>
      </c>
      <c r="K506">
        <f t="shared" si="188"/>
        <v>124</v>
      </c>
      <c r="L506" t="str">
        <f t="shared" si="210"/>
        <v xml:space="preserve"> Ficedula albicollis (Collared flycatcher) (Muscicapa albicollis).</v>
      </c>
      <c r="M506" t="str">
        <f t="shared" si="211"/>
        <v xml:space="preserve"> NCBI_TaxID=59894 {ECO:0000313|Ensembl:ENSFALP00000000055, ECO:0000313|Proteomes:UP000016665};</v>
      </c>
      <c r="N506" t="str">
        <f t="shared" si="189"/>
        <v>Eukaryota</v>
      </c>
      <c r="O506" t="str">
        <f t="shared" si="190"/>
        <v xml:space="preserve"> Metazoa</v>
      </c>
      <c r="P506" t="str">
        <f t="shared" si="191"/>
        <v xml:space="preserve"> Chordata</v>
      </c>
      <c r="Q506" t="str">
        <f t="shared" si="192"/>
        <v xml:space="preserve"> Craniata</v>
      </c>
      <c r="R506" t="str">
        <f t="shared" si="193"/>
        <v xml:space="preserve"> Vertebrata</v>
      </c>
      <c r="S506" t="str">
        <f t="shared" si="194"/>
        <v xml:space="preserve"> Euteleostomi</v>
      </c>
      <c r="T506" t="str">
        <f t="shared" si="195"/>
        <v>Archelosauria</v>
      </c>
      <c r="U506" t="str">
        <f t="shared" si="196"/>
        <v xml:space="preserve"> Archosauria</v>
      </c>
      <c r="V506" t="str">
        <f t="shared" si="197"/>
        <v xml:space="preserve"> Dinosauria</v>
      </c>
      <c r="W506" t="str">
        <f t="shared" si="198"/>
        <v xml:space="preserve"> Saurischia</v>
      </c>
      <c r="X506" t="str">
        <f t="shared" si="199"/>
        <v xml:space="preserve"> Theropoda</v>
      </c>
      <c r="Y506" t="str">
        <f t="shared" si="200"/>
        <v>Coelurosauria</v>
      </c>
      <c r="Z506" t="str">
        <f t="shared" si="201"/>
        <v xml:space="preserve"> Aves</v>
      </c>
      <c r="AA506" t="str">
        <f t="shared" si="202"/>
        <v xml:space="preserve"> Neognathae</v>
      </c>
      <c r="AB506" t="str">
        <f t="shared" si="203"/>
        <v xml:space="preserve"> Passeriformes</v>
      </c>
      <c r="AC506" t="str">
        <f t="shared" si="204"/>
        <v xml:space="preserve"> Muscicapidae</v>
      </c>
      <c r="AD506" t="str">
        <f t="shared" si="205"/>
        <v>Ficedula.</v>
      </c>
      <c r="AE506">
        <f t="shared" si="206"/>
        <v>0</v>
      </c>
      <c r="AF506">
        <f t="shared" si="207"/>
        <v>0</v>
      </c>
    </row>
    <row r="507" spans="1:32" x14ac:dyDescent="0.25">
      <c r="A507" t="s">
        <v>832</v>
      </c>
      <c r="B507" t="s">
        <v>833</v>
      </c>
      <c r="C507">
        <v>303</v>
      </c>
      <c r="D507" t="s">
        <v>26</v>
      </c>
      <c r="E507">
        <v>1</v>
      </c>
      <c r="F507">
        <v>95</v>
      </c>
      <c r="G507">
        <v>101</v>
      </c>
      <c r="H507" t="s">
        <v>27</v>
      </c>
      <c r="I507">
        <f t="shared" si="186"/>
        <v>1</v>
      </c>
      <c r="J507">
        <f t="shared" si="187"/>
        <v>1</v>
      </c>
      <c r="K507">
        <f t="shared" si="188"/>
        <v>124</v>
      </c>
      <c r="L507" t="str">
        <f t="shared" si="210"/>
        <v xml:space="preserve"> Ficedula albicollis (Collared flycatcher) (Muscicapa albicollis).</v>
      </c>
      <c r="M507" t="str">
        <f t="shared" si="211"/>
        <v xml:space="preserve"> NCBI_TaxID=59894 {ECO:0000313|Ensembl:ENSFALP00000000055, ECO:0000313|Proteomes:UP000016665};</v>
      </c>
      <c r="N507" t="str">
        <f t="shared" si="189"/>
        <v>Eukaryota</v>
      </c>
      <c r="O507" t="str">
        <f t="shared" si="190"/>
        <v xml:space="preserve"> Metazoa</v>
      </c>
      <c r="P507" t="str">
        <f t="shared" si="191"/>
        <v xml:space="preserve"> Chordata</v>
      </c>
      <c r="Q507" t="str">
        <f t="shared" si="192"/>
        <v xml:space="preserve"> Craniata</v>
      </c>
      <c r="R507" t="str">
        <f t="shared" si="193"/>
        <v xml:space="preserve"> Vertebrata</v>
      </c>
      <c r="S507" t="str">
        <f t="shared" si="194"/>
        <v xml:space="preserve"> Euteleostomi</v>
      </c>
      <c r="T507" t="str">
        <f t="shared" si="195"/>
        <v>Archelosauria</v>
      </c>
      <c r="U507" t="str">
        <f t="shared" si="196"/>
        <v xml:space="preserve"> Archosauria</v>
      </c>
      <c r="V507" t="str">
        <f t="shared" si="197"/>
        <v xml:space="preserve"> Dinosauria</v>
      </c>
      <c r="W507" t="str">
        <f t="shared" si="198"/>
        <v xml:space="preserve"> Saurischia</v>
      </c>
      <c r="X507" t="str">
        <f t="shared" si="199"/>
        <v xml:space="preserve"> Theropoda</v>
      </c>
      <c r="Y507" t="str">
        <f t="shared" si="200"/>
        <v>Coelurosauria</v>
      </c>
      <c r="Z507" t="str">
        <f t="shared" si="201"/>
        <v xml:space="preserve"> Aves</v>
      </c>
      <c r="AA507" t="str">
        <f t="shared" si="202"/>
        <v xml:space="preserve"> Neognathae</v>
      </c>
      <c r="AB507" t="str">
        <f t="shared" si="203"/>
        <v xml:space="preserve"> Passeriformes</v>
      </c>
      <c r="AC507" t="str">
        <f t="shared" si="204"/>
        <v xml:space="preserve"> Muscicapidae</v>
      </c>
      <c r="AD507" t="str">
        <f t="shared" si="205"/>
        <v>Ficedula.</v>
      </c>
      <c r="AE507">
        <f t="shared" si="206"/>
        <v>0</v>
      </c>
      <c r="AF507">
        <f t="shared" si="207"/>
        <v>0</v>
      </c>
    </row>
    <row r="508" spans="1:32" x14ac:dyDescent="0.25">
      <c r="A508" t="s">
        <v>834</v>
      </c>
      <c r="B508" t="s">
        <v>835</v>
      </c>
      <c r="C508">
        <v>269</v>
      </c>
      <c r="D508" t="s">
        <v>12</v>
      </c>
      <c r="E508">
        <v>142</v>
      </c>
      <c r="F508">
        <v>265</v>
      </c>
      <c r="G508">
        <v>438</v>
      </c>
      <c r="H508" t="s">
        <v>13</v>
      </c>
      <c r="I508">
        <f t="shared" si="186"/>
        <v>1</v>
      </c>
      <c r="J508">
        <f t="shared" si="187"/>
        <v>1</v>
      </c>
      <c r="K508">
        <f t="shared" si="188"/>
        <v>124</v>
      </c>
      <c r="L508" t="str">
        <f t="shared" si="210"/>
        <v xml:space="preserve"> Ficedula albicollis (Collared flycatcher) (Muscicapa albicollis).</v>
      </c>
      <c r="M508" t="str">
        <f t="shared" si="211"/>
        <v xml:space="preserve"> NCBI_TaxID=59894 {ECO:0000313|Ensembl:ENSFALP00000000056, ECO:0000313|Proteomes:UP000016665};</v>
      </c>
      <c r="N508" t="str">
        <f t="shared" si="189"/>
        <v>Eukaryota</v>
      </c>
      <c r="O508" t="str">
        <f t="shared" si="190"/>
        <v xml:space="preserve"> Metazoa</v>
      </c>
      <c r="P508" t="str">
        <f t="shared" si="191"/>
        <v xml:space="preserve"> Chordata</v>
      </c>
      <c r="Q508" t="str">
        <f t="shared" si="192"/>
        <v xml:space="preserve"> Craniata</v>
      </c>
      <c r="R508" t="str">
        <f t="shared" si="193"/>
        <v xml:space="preserve"> Vertebrata</v>
      </c>
      <c r="S508" t="str">
        <f t="shared" si="194"/>
        <v xml:space="preserve"> Euteleostomi</v>
      </c>
      <c r="T508" t="str">
        <f t="shared" si="195"/>
        <v>Archelosauria</v>
      </c>
      <c r="U508" t="str">
        <f t="shared" si="196"/>
        <v xml:space="preserve"> Archosauria</v>
      </c>
      <c r="V508" t="str">
        <f t="shared" si="197"/>
        <v xml:space="preserve"> Dinosauria</v>
      </c>
      <c r="W508" t="str">
        <f t="shared" si="198"/>
        <v xml:space="preserve"> Saurischia</v>
      </c>
      <c r="X508" t="str">
        <f t="shared" si="199"/>
        <v xml:space="preserve"> Theropoda</v>
      </c>
      <c r="Y508" t="str">
        <f t="shared" si="200"/>
        <v>Coelurosauria</v>
      </c>
      <c r="Z508" t="str">
        <f t="shared" si="201"/>
        <v xml:space="preserve"> Aves</v>
      </c>
      <c r="AA508" t="str">
        <f t="shared" si="202"/>
        <v xml:space="preserve"> Neognathae</v>
      </c>
      <c r="AB508" t="str">
        <f t="shared" si="203"/>
        <v xml:space="preserve"> Passeriformes</v>
      </c>
      <c r="AC508" t="str">
        <f t="shared" si="204"/>
        <v xml:space="preserve"> Muscicapidae</v>
      </c>
      <c r="AD508" t="str">
        <f t="shared" si="205"/>
        <v>Ficedula.</v>
      </c>
      <c r="AE508">
        <f t="shared" si="206"/>
        <v>0</v>
      </c>
      <c r="AF508">
        <f t="shared" si="207"/>
        <v>0</v>
      </c>
    </row>
    <row r="509" spans="1:32" x14ac:dyDescent="0.25">
      <c r="A509" t="s">
        <v>834</v>
      </c>
      <c r="B509" t="s">
        <v>835</v>
      </c>
      <c r="C509">
        <v>269</v>
      </c>
      <c r="D509" t="s">
        <v>26</v>
      </c>
      <c r="E509">
        <v>1</v>
      </c>
      <c r="F509">
        <v>96</v>
      </c>
      <c r="G509">
        <v>101</v>
      </c>
      <c r="H509" t="s">
        <v>27</v>
      </c>
      <c r="I509">
        <f t="shared" si="186"/>
        <v>1</v>
      </c>
      <c r="J509">
        <f t="shared" si="187"/>
        <v>1</v>
      </c>
      <c r="K509">
        <f t="shared" si="188"/>
        <v>124</v>
      </c>
      <c r="L509" t="str">
        <f t="shared" si="210"/>
        <v xml:space="preserve"> Ficedula albicollis (Collared flycatcher) (Muscicapa albicollis).</v>
      </c>
      <c r="M509" t="str">
        <f t="shared" si="211"/>
        <v xml:space="preserve"> NCBI_TaxID=59894 {ECO:0000313|Ensembl:ENSFALP00000000056, ECO:0000313|Proteomes:UP000016665};</v>
      </c>
      <c r="N509" t="str">
        <f t="shared" si="189"/>
        <v>Eukaryota</v>
      </c>
      <c r="O509" t="str">
        <f t="shared" si="190"/>
        <v xml:space="preserve"> Metazoa</v>
      </c>
      <c r="P509" t="str">
        <f t="shared" si="191"/>
        <v xml:space="preserve"> Chordata</v>
      </c>
      <c r="Q509" t="str">
        <f t="shared" si="192"/>
        <v xml:space="preserve"> Craniata</v>
      </c>
      <c r="R509" t="str">
        <f t="shared" si="193"/>
        <v xml:space="preserve"> Vertebrata</v>
      </c>
      <c r="S509" t="str">
        <f t="shared" si="194"/>
        <v xml:space="preserve"> Euteleostomi</v>
      </c>
      <c r="T509" t="str">
        <f t="shared" si="195"/>
        <v>Archelosauria</v>
      </c>
      <c r="U509" t="str">
        <f t="shared" si="196"/>
        <v xml:space="preserve"> Archosauria</v>
      </c>
      <c r="V509" t="str">
        <f t="shared" si="197"/>
        <v xml:space="preserve"> Dinosauria</v>
      </c>
      <c r="W509" t="str">
        <f t="shared" si="198"/>
        <v xml:space="preserve"> Saurischia</v>
      </c>
      <c r="X509" t="str">
        <f t="shared" si="199"/>
        <v xml:space="preserve"> Theropoda</v>
      </c>
      <c r="Y509" t="str">
        <f t="shared" si="200"/>
        <v>Coelurosauria</v>
      </c>
      <c r="Z509" t="str">
        <f t="shared" si="201"/>
        <v xml:space="preserve"> Aves</v>
      </c>
      <c r="AA509" t="str">
        <f t="shared" si="202"/>
        <v xml:space="preserve"> Neognathae</v>
      </c>
      <c r="AB509" t="str">
        <f t="shared" si="203"/>
        <v xml:space="preserve"> Passeriformes</v>
      </c>
      <c r="AC509" t="str">
        <f t="shared" si="204"/>
        <v xml:space="preserve"> Muscicapidae</v>
      </c>
      <c r="AD509" t="str">
        <f t="shared" si="205"/>
        <v>Ficedula.</v>
      </c>
      <c r="AE509">
        <f t="shared" si="206"/>
        <v>0</v>
      </c>
      <c r="AF509">
        <f t="shared" si="207"/>
        <v>0</v>
      </c>
    </row>
    <row r="510" spans="1:32" x14ac:dyDescent="0.25">
      <c r="A510" t="s">
        <v>836</v>
      </c>
      <c r="B510" t="s">
        <v>837</v>
      </c>
      <c r="C510">
        <v>247</v>
      </c>
      <c r="D510" t="s">
        <v>12</v>
      </c>
      <c r="E510">
        <v>125</v>
      </c>
      <c r="F510">
        <v>244</v>
      </c>
      <c r="G510">
        <v>438</v>
      </c>
      <c r="H510" t="s">
        <v>13</v>
      </c>
      <c r="I510">
        <f t="shared" si="186"/>
        <v>1</v>
      </c>
      <c r="J510">
        <f t="shared" si="187"/>
        <v>0</v>
      </c>
      <c r="K510">
        <f t="shared" si="188"/>
        <v>120</v>
      </c>
      <c r="L510" t="str">
        <f t="shared" si="210"/>
        <v xml:space="preserve"> Ficedula albicollis (Collared flycatcher) (Muscicapa albicollis).</v>
      </c>
      <c r="M510" t="str">
        <f t="shared" si="211"/>
        <v xml:space="preserve"> NCBI_TaxID=59894 {ECO:0000313|Ensembl:ENSFALP00000005716, ECO:0000313|Proteomes:UP000016665};</v>
      </c>
      <c r="N510" t="str">
        <f t="shared" si="189"/>
        <v>Eukaryota</v>
      </c>
      <c r="O510" t="str">
        <f t="shared" si="190"/>
        <v xml:space="preserve"> Metazoa</v>
      </c>
      <c r="P510" t="str">
        <f t="shared" si="191"/>
        <v xml:space="preserve"> Chordata</v>
      </c>
      <c r="Q510" t="str">
        <f t="shared" si="192"/>
        <v xml:space="preserve"> Craniata</v>
      </c>
      <c r="R510" t="str">
        <f t="shared" si="193"/>
        <v xml:space="preserve"> Vertebrata</v>
      </c>
      <c r="S510" t="str">
        <f t="shared" si="194"/>
        <v xml:space="preserve"> Euteleostomi</v>
      </c>
      <c r="T510" t="str">
        <f t="shared" si="195"/>
        <v>Archelosauria</v>
      </c>
      <c r="U510" t="str">
        <f t="shared" si="196"/>
        <v xml:space="preserve"> Archosauria</v>
      </c>
      <c r="V510" t="str">
        <f t="shared" si="197"/>
        <v xml:space="preserve"> Dinosauria</v>
      </c>
      <c r="W510" t="str">
        <f t="shared" si="198"/>
        <v xml:space="preserve"> Saurischia</v>
      </c>
      <c r="X510" t="str">
        <f t="shared" si="199"/>
        <v xml:space="preserve"> Theropoda</v>
      </c>
      <c r="Y510" t="str">
        <f t="shared" si="200"/>
        <v>Coelurosauria</v>
      </c>
      <c r="Z510" t="str">
        <f t="shared" si="201"/>
        <v xml:space="preserve"> Aves</v>
      </c>
      <c r="AA510" t="str">
        <f t="shared" si="202"/>
        <v xml:space="preserve"> Neognathae</v>
      </c>
      <c r="AB510" t="str">
        <f t="shared" si="203"/>
        <v xml:space="preserve"> Passeriformes</v>
      </c>
      <c r="AC510" t="str">
        <f t="shared" si="204"/>
        <v xml:space="preserve"> Muscicapidae</v>
      </c>
      <c r="AD510" t="str">
        <f t="shared" si="205"/>
        <v>Ficedula.</v>
      </c>
      <c r="AE510">
        <f t="shared" si="206"/>
        <v>0</v>
      </c>
      <c r="AF510">
        <f t="shared" si="207"/>
        <v>0</v>
      </c>
    </row>
    <row r="511" spans="1:32" x14ac:dyDescent="0.25">
      <c r="A511" t="s">
        <v>838</v>
      </c>
      <c r="B511" t="s">
        <v>839</v>
      </c>
      <c r="C511">
        <v>194</v>
      </c>
      <c r="D511" t="s">
        <v>12</v>
      </c>
      <c r="E511">
        <v>59</v>
      </c>
      <c r="F511">
        <v>180</v>
      </c>
      <c r="G511">
        <v>438</v>
      </c>
      <c r="H511" t="s">
        <v>13</v>
      </c>
      <c r="I511">
        <f t="shared" si="186"/>
        <v>1</v>
      </c>
      <c r="J511">
        <f t="shared" si="187"/>
        <v>0</v>
      </c>
      <c r="K511">
        <f t="shared" si="188"/>
        <v>122</v>
      </c>
      <c r="L511" t="str">
        <f t="shared" si="210"/>
        <v xml:space="preserve"> Ficedula albicollis (Collared flycatcher) (Muscicapa albicollis).</v>
      </c>
      <c r="M511" t="str">
        <f t="shared" si="211"/>
        <v xml:space="preserve"> NCBI_TaxID=59894 {ECO:0000313|Ensembl:ENSFALP00000006473, ECO:0000313|Proteomes:UP000016665};</v>
      </c>
      <c r="N511" t="str">
        <f t="shared" si="189"/>
        <v>Eukaryota</v>
      </c>
      <c r="O511" t="str">
        <f t="shared" si="190"/>
        <v xml:space="preserve"> Metazoa</v>
      </c>
      <c r="P511" t="str">
        <f t="shared" si="191"/>
        <v xml:space="preserve"> Chordata</v>
      </c>
      <c r="Q511" t="str">
        <f t="shared" si="192"/>
        <v xml:space="preserve"> Craniata</v>
      </c>
      <c r="R511" t="str">
        <f t="shared" si="193"/>
        <v xml:space="preserve"> Vertebrata</v>
      </c>
      <c r="S511" t="str">
        <f t="shared" si="194"/>
        <v xml:space="preserve"> Euteleostomi</v>
      </c>
      <c r="T511" t="str">
        <f t="shared" si="195"/>
        <v>Archelosauria</v>
      </c>
      <c r="U511" t="str">
        <f t="shared" si="196"/>
        <v xml:space="preserve"> Archosauria</v>
      </c>
      <c r="V511" t="str">
        <f t="shared" si="197"/>
        <v xml:space="preserve"> Dinosauria</v>
      </c>
      <c r="W511" t="str">
        <f t="shared" si="198"/>
        <v xml:space="preserve"> Saurischia</v>
      </c>
      <c r="X511" t="str">
        <f t="shared" si="199"/>
        <v xml:space="preserve"> Theropoda</v>
      </c>
      <c r="Y511" t="str">
        <f t="shared" si="200"/>
        <v>Coelurosauria</v>
      </c>
      <c r="Z511" t="str">
        <f t="shared" si="201"/>
        <v xml:space="preserve"> Aves</v>
      </c>
      <c r="AA511" t="str">
        <f t="shared" si="202"/>
        <v xml:space="preserve"> Neognathae</v>
      </c>
      <c r="AB511" t="str">
        <f t="shared" si="203"/>
        <v xml:space="preserve"> Passeriformes</v>
      </c>
      <c r="AC511" t="str">
        <f t="shared" si="204"/>
        <v xml:space="preserve"> Muscicapidae</v>
      </c>
      <c r="AD511" t="str">
        <f t="shared" si="205"/>
        <v>Ficedula.</v>
      </c>
      <c r="AE511">
        <f t="shared" si="206"/>
        <v>0</v>
      </c>
      <c r="AF511">
        <f t="shared" si="207"/>
        <v>0</v>
      </c>
    </row>
    <row r="512" spans="1:32" x14ac:dyDescent="0.25">
      <c r="A512" t="s">
        <v>840</v>
      </c>
      <c r="B512" t="s">
        <v>841</v>
      </c>
      <c r="C512">
        <v>207</v>
      </c>
      <c r="D512" t="s">
        <v>12</v>
      </c>
      <c r="E512">
        <v>72</v>
      </c>
      <c r="F512">
        <v>193</v>
      </c>
      <c r="G512">
        <v>438</v>
      </c>
      <c r="H512" t="s">
        <v>13</v>
      </c>
      <c r="I512">
        <f t="shared" si="186"/>
        <v>1</v>
      </c>
      <c r="J512">
        <f t="shared" si="187"/>
        <v>0</v>
      </c>
      <c r="K512">
        <f t="shared" si="188"/>
        <v>122</v>
      </c>
      <c r="L512" t="str">
        <f t="shared" si="210"/>
        <v xml:space="preserve"> Ficedula albicollis (Collared flycatcher) (Muscicapa albicollis).</v>
      </c>
      <c r="M512" t="str">
        <f t="shared" si="211"/>
        <v xml:space="preserve"> NCBI_TaxID=59894 {ECO:0000313|Ensembl:ENSFALP00000006475, ECO:0000313|Proteomes:UP000016665};</v>
      </c>
      <c r="N512" t="str">
        <f t="shared" si="189"/>
        <v>Eukaryota</v>
      </c>
      <c r="O512" t="str">
        <f t="shared" si="190"/>
        <v xml:space="preserve"> Metazoa</v>
      </c>
      <c r="P512" t="str">
        <f t="shared" si="191"/>
        <v xml:space="preserve"> Chordata</v>
      </c>
      <c r="Q512" t="str">
        <f t="shared" si="192"/>
        <v xml:space="preserve"> Craniata</v>
      </c>
      <c r="R512" t="str">
        <f t="shared" si="193"/>
        <v xml:space="preserve"> Vertebrata</v>
      </c>
      <c r="S512" t="str">
        <f t="shared" si="194"/>
        <v xml:space="preserve"> Euteleostomi</v>
      </c>
      <c r="T512" t="str">
        <f t="shared" si="195"/>
        <v>Archelosauria</v>
      </c>
      <c r="U512" t="str">
        <f t="shared" si="196"/>
        <v xml:space="preserve"> Archosauria</v>
      </c>
      <c r="V512" t="str">
        <f t="shared" si="197"/>
        <v xml:space="preserve"> Dinosauria</v>
      </c>
      <c r="W512" t="str">
        <f t="shared" si="198"/>
        <v xml:space="preserve"> Saurischia</v>
      </c>
      <c r="X512" t="str">
        <f t="shared" si="199"/>
        <v xml:space="preserve"> Theropoda</v>
      </c>
      <c r="Y512" t="str">
        <f t="shared" si="200"/>
        <v>Coelurosauria</v>
      </c>
      <c r="Z512" t="str">
        <f t="shared" si="201"/>
        <v xml:space="preserve"> Aves</v>
      </c>
      <c r="AA512" t="str">
        <f t="shared" si="202"/>
        <v xml:space="preserve"> Neognathae</v>
      </c>
      <c r="AB512" t="str">
        <f t="shared" si="203"/>
        <v xml:space="preserve"> Passeriformes</v>
      </c>
      <c r="AC512" t="str">
        <f t="shared" si="204"/>
        <v xml:space="preserve"> Muscicapidae</v>
      </c>
      <c r="AD512" t="str">
        <f t="shared" si="205"/>
        <v>Ficedula.</v>
      </c>
      <c r="AE512">
        <f t="shared" si="206"/>
        <v>0</v>
      </c>
      <c r="AF512">
        <f t="shared" si="207"/>
        <v>0</v>
      </c>
    </row>
    <row r="513" spans="1:32" x14ac:dyDescent="0.25">
      <c r="A513" t="s">
        <v>842</v>
      </c>
      <c r="B513" t="s">
        <v>843</v>
      </c>
      <c r="C513">
        <v>52</v>
      </c>
      <c r="D513" t="s">
        <v>12</v>
      </c>
      <c r="E513">
        <v>1</v>
      </c>
      <c r="F513">
        <v>48</v>
      </c>
      <c r="G513">
        <v>438</v>
      </c>
      <c r="H513" t="s">
        <v>13</v>
      </c>
      <c r="I513">
        <f t="shared" si="186"/>
        <v>1</v>
      </c>
      <c r="J513">
        <f t="shared" si="187"/>
        <v>0</v>
      </c>
      <c r="K513">
        <f t="shared" si="188"/>
        <v>48</v>
      </c>
      <c r="L513" t="str">
        <f t="shared" si="210"/>
        <v xml:space="preserve"> Homo sapiens (Human).</v>
      </c>
      <c r="M513" t="str">
        <f t="shared" si="211"/>
        <v xml:space="preserve"> NCBI_TaxID=9606 {ECO:0000313|Ensembl:ENSP00000475308, ECO:0000313|Proteomes:UP000005640};</v>
      </c>
      <c r="N513" t="str">
        <f t="shared" si="189"/>
        <v>Eukaryota</v>
      </c>
      <c r="O513" t="str">
        <f t="shared" si="190"/>
        <v xml:space="preserve"> Metazoa</v>
      </c>
      <c r="P513" t="str">
        <f t="shared" si="191"/>
        <v xml:space="preserve"> Chordata</v>
      </c>
      <c r="Q513" t="str">
        <f t="shared" si="192"/>
        <v xml:space="preserve"> Craniata</v>
      </c>
      <c r="R513" t="str">
        <f t="shared" si="193"/>
        <v xml:space="preserve"> Vertebrata</v>
      </c>
      <c r="S513" t="str">
        <f t="shared" si="194"/>
        <v xml:space="preserve"> Euteleostomi</v>
      </c>
      <c r="T513" t="str">
        <f t="shared" si="195"/>
        <v>Mammalia</v>
      </c>
      <c r="U513" t="str">
        <f t="shared" si="196"/>
        <v xml:space="preserve"> Eutheria</v>
      </c>
      <c r="V513" t="str">
        <f t="shared" si="197"/>
        <v xml:space="preserve"> Euarchontoglires</v>
      </c>
      <c r="W513" t="str">
        <f t="shared" si="198"/>
        <v xml:space="preserve"> Primates</v>
      </c>
      <c r="X513" t="str">
        <f t="shared" si="199"/>
        <v xml:space="preserve"> Haplorrhini</v>
      </c>
      <c r="Y513" t="str">
        <f t="shared" si="200"/>
        <v>Catarrhini</v>
      </c>
      <c r="Z513" t="str">
        <f t="shared" si="201"/>
        <v xml:space="preserve"> Hominidae</v>
      </c>
      <c r="AA513" t="str">
        <f t="shared" si="202"/>
        <v xml:space="preserve"> Homo.</v>
      </c>
      <c r="AB513">
        <f t="shared" si="203"/>
        <v>0</v>
      </c>
      <c r="AC513">
        <f t="shared" si="204"/>
        <v>0</v>
      </c>
      <c r="AD513">
        <f t="shared" si="205"/>
        <v>0</v>
      </c>
      <c r="AE513">
        <f t="shared" si="206"/>
        <v>0</v>
      </c>
      <c r="AF513">
        <f t="shared" si="207"/>
        <v>0</v>
      </c>
    </row>
    <row r="514" spans="1:32" x14ac:dyDescent="0.25">
      <c r="A514" t="s">
        <v>844</v>
      </c>
      <c r="B514" t="s">
        <v>845</v>
      </c>
      <c r="C514">
        <v>293</v>
      </c>
      <c r="D514" t="s">
        <v>12</v>
      </c>
      <c r="E514">
        <v>60</v>
      </c>
      <c r="F514">
        <v>167</v>
      </c>
      <c r="G514">
        <v>438</v>
      </c>
      <c r="H514" t="s">
        <v>13</v>
      </c>
      <c r="I514">
        <f t="shared" ref="I514:I537" si="212">VLOOKUP(B514,Len,2,FALSE)</f>
        <v>2</v>
      </c>
      <c r="J514">
        <f t="shared" ref="J514:J537" si="213">VLOOKUP(B514,Len,3,FALSE)</f>
        <v>0</v>
      </c>
      <c r="K514">
        <f t="shared" ref="K514:K537" si="214">VLOOKUP(B514,ас,2,FALSE)</f>
        <v>108</v>
      </c>
      <c r="L514" t="str">
        <f t="shared" si="210"/>
        <v xml:space="preserve"> Ophiophagus hannah (King cobra) (Naja hannah).</v>
      </c>
      <c r="M514" t="str">
        <f t="shared" si="211"/>
        <v xml:space="preserve"> NCBI_TaxID=8665 {ECO:0000313|EMBL:ETE58888.1, ECO:0000313|Proteomes:UP000018936};</v>
      </c>
      <c r="N514" t="str">
        <f t="shared" ref="N514:N537" si="215">VLOOKUP(A514,пр,5,FALSE)</f>
        <v>Eukaryota</v>
      </c>
      <c r="O514" t="str">
        <f t="shared" ref="O514:O537" si="216">VLOOKUP(A514,пр,6,FALSE)</f>
        <v xml:space="preserve"> Metazoa</v>
      </c>
      <c r="P514" t="str">
        <f t="shared" ref="P514:P537" si="217">VLOOKUP(A514,пр,7,FALSE)</f>
        <v xml:space="preserve"> Chordata</v>
      </c>
      <c r="Q514" t="str">
        <f t="shared" ref="Q514:Q537" si="218">VLOOKUP(A514,пр,8,FALSE)</f>
        <v xml:space="preserve"> Craniata</v>
      </c>
      <c r="R514" t="str">
        <f t="shared" ref="R514:R537" si="219">VLOOKUP(A514,пр,9,FALSE)</f>
        <v xml:space="preserve"> Vertebrata</v>
      </c>
      <c r="S514" t="str">
        <f t="shared" ref="S514:S537" si="220">VLOOKUP(A514,пр,10,FALSE)</f>
        <v xml:space="preserve"> Euteleostomi</v>
      </c>
      <c r="T514" t="str">
        <f t="shared" ref="T514:T537" si="221">VLOOKUP(A514,пр,11,FALSE)</f>
        <v>Lepidosauria</v>
      </c>
      <c r="U514" t="str">
        <f t="shared" ref="U514:U537" si="222">VLOOKUP(A514,пр,12,FALSE)</f>
        <v xml:space="preserve"> Squamata</v>
      </c>
      <c r="V514" t="str">
        <f t="shared" ref="V514:V537" si="223">VLOOKUP(A514,пр,13,FALSE)</f>
        <v xml:space="preserve"> Bifurcata</v>
      </c>
      <c r="W514" t="str">
        <f t="shared" ref="W514:W537" si="224">VLOOKUP(A514,пр,14,FALSE)</f>
        <v xml:space="preserve"> Unidentata</v>
      </c>
      <c r="X514" t="str">
        <f t="shared" ref="X514:X537" si="225">VLOOKUP(A514,пр,15,FALSE)</f>
        <v xml:space="preserve"> Episquamata</v>
      </c>
      <c r="Y514" t="str">
        <f t="shared" ref="Y514:Y537" si="226">VLOOKUP(A514,пр,16,FALSE)</f>
        <v>Toxicofera</v>
      </c>
      <c r="Z514" t="str">
        <f t="shared" ref="Z514:Z537" si="227">VLOOKUP(A514,пр,17,FALSE)</f>
        <v xml:space="preserve"> Serpentes</v>
      </c>
      <c r="AA514" t="str">
        <f t="shared" ref="AA514:AA537" si="228">VLOOKUP(A514,пр,18,FALSE)</f>
        <v xml:space="preserve"> Colubroidea</v>
      </c>
      <c r="AB514" t="str">
        <f t="shared" ref="AB514:AB537" si="229">VLOOKUP(A514,пр,19,FALSE)</f>
        <v xml:space="preserve"> Elapidae</v>
      </c>
      <c r="AC514" t="str">
        <f t="shared" ref="AC514:AC537" si="230">VLOOKUP(A514,пр,20,FALSE)</f>
        <v xml:space="preserve"> Elapinae</v>
      </c>
      <c r="AD514" t="str">
        <f t="shared" ref="AD514:AD537" si="231">VLOOKUP(A514,пр,21,FALSE)</f>
        <v xml:space="preserve"> Ophiophagus.</v>
      </c>
      <c r="AE514">
        <f t="shared" ref="AE514:AE537" si="232">VLOOKUP(A514,пр,22,FALSE)</f>
        <v>0</v>
      </c>
      <c r="AF514">
        <f t="shared" ref="AF514:AF537" si="233">VLOOKUP(A514,пр,23,FALSE)</f>
        <v>0</v>
      </c>
    </row>
    <row r="515" spans="1:32" x14ac:dyDescent="0.25">
      <c r="A515" t="s">
        <v>844</v>
      </c>
      <c r="B515" t="s">
        <v>845</v>
      </c>
      <c r="C515">
        <v>293</v>
      </c>
      <c r="D515" t="s">
        <v>12</v>
      </c>
      <c r="E515">
        <v>204</v>
      </c>
      <c r="F515">
        <v>293</v>
      </c>
      <c r="G515">
        <v>438</v>
      </c>
      <c r="H515" t="s">
        <v>13</v>
      </c>
      <c r="I515">
        <f t="shared" si="212"/>
        <v>2</v>
      </c>
      <c r="J515">
        <f t="shared" si="213"/>
        <v>0</v>
      </c>
      <c r="K515">
        <f t="shared" si="214"/>
        <v>108</v>
      </c>
      <c r="L515" t="str">
        <f t="shared" si="210"/>
        <v xml:space="preserve"> Ophiophagus hannah (King cobra) (Naja hannah).</v>
      </c>
      <c r="M515" t="str">
        <f t="shared" si="211"/>
        <v xml:space="preserve"> NCBI_TaxID=8665 {ECO:0000313|EMBL:ETE58888.1, ECO:0000313|Proteomes:UP000018936};</v>
      </c>
      <c r="N515" t="str">
        <f t="shared" si="215"/>
        <v>Eukaryota</v>
      </c>
      <c r="O515" t="str">
        <f t="shared" si="216"/>
        <v xml:space="preserve"> Metazoa</v>
      </c>
      <c r="P515" t="str">
        <f t="shared" si="217"/>
        <v xml:space="preserve"> Chordata</v>
      </c>
      <c r="Q515" t="str">
        <f t="shared" si="218"/>
        <v xml:space="preserve"> Craniata</v>
      </c>
      <c r="R515" t="str">
        <f t="shared" si="219"/>
        <v xml:space="preserve"> Vertebrata</v>
      </c>
      <c r="S515" t="str">
        <f t="shared" si="220"/>
        <v xml:space="preserve"> Euteleostomi</v>
      </c>
      <c r="T515" t="str">
        <f t="shared" si="221"/>
        <v>Lepidosauria</v>
      </c>
      <c r="U515" t="str">
        <f t="shared" si="222"/>
        <v xml:space="preserve"> Squamata</v>
      </c>
      <c r="V515" t="str">
        <f t="shared" si="223"/>
        <v xml:space="preserve"> Bifurcata</v>
      </c>
      <c r="W515" t="str">
        <f t="shared" si="224"/>
        <v xml:space="preserve"> Unidentata</v>
      </c>
      <c r="X515" t="str">
        <f t="shared" si="225"/>
        <v xml:space="preserve"> Episquamata</v>
      </c>
      <c r="Y515" t="str">
        <f t="shared" si="226"/>
        <v>Toxicofera</v>
      </c>
      <c r="Z515" t="str">
        <f t="shared" si="227"/>
        <v xml:space="preserve"> Serpentes</v>
      </c>
      <c r="AA515" t="str">
        <f t="shared" si="228"/>
        <v xml:space="preserve"> Colubroidea</v>
      </c>
      <c r="AB515" t="str">
        <f t="shared" si="229"/>
        <v xml:space="preserve"> Elapidae</v>
      </c>
      <c r="AC515" t="str">
        <f t="shared" si="230"/>
        <v xml:space="preserve"> Elapinae</v>
      </c>
      <c r="AD515" t="str">
        <f t="shared" si="231"/>
        <v xml:space="preserve"> Ophiophagus.</v>
      </c>
      <c r="AE515">
        <f t="shared" si="232"/>
        <v>0</v>
      </c>
      <c r="AF515">
        <f t="shared" si="233"/>
        <v>0</v>
      </c>
    </row>
    <row r="516" spans="1:32" x14ac:dyDescent="0.25">
      <c r="A516" t="s">
        <v>846</v>
      </c>
      <c r="B516" t="s">
        <v>847</v>
      </c>
      <c r="C516">
        <v>192</v>
      </c>
      <c r="D516" t="s">
        <v>12</v>
      </c>
      <c r="E516">
        <v>63</v>
      </c>
      <c r="F516">
        <v>184</v>
      </c>
      <c r="G516">
        <v>438</v>
      </c>
      <c r="H516" t="s">
        <v>13</v>
      </c>
      <c r="I516">
        <f t="shared" si="212"/>
        <v>1</v>
      </c>
      <c r="J516">
        <f t="shared" si="213"/>
        <v>0</v>
      </c>
      <c r="K516">
        <f t="shared" si="214"/>
        <v>122</v>
      </c>
      <c r="L516" t="str">
        <f t="shared" si="210"/>
        <v xml:space="preserve"> Ophiophagus hannah (King cobra) (Naja hannah).</v>
      </c>
      <c r="M516" t="str">
        <f t="shared" si="211"/>
        <v xml:space="preserve"> NCBI_TaxID=8665 {ECO:0000313|EMBL:ETE61868.1, ECO:0000313|Proteomes:UP000018936};</v>
      </c>
      <c r="N516" t="str">
        <f t="shared" si="215"/>
        <v>Eukaryota</v>
      </c>
      <c r="O516" t="str">
        <f t="shared" si="216"/>
        <v xml:space="preserve"> Metazoa</v>
      </c>
      <c r="P516" t="str">
        <f t="shared" si="217"/>
        <v xml:space="preserve"> Chordata</v>
      </c>
      <c r="Q516" t="str">
        <f t="shared" si="218"/>
        <v xml:space="preserve"> Craniata</v>
      </c>
      <c r="R516" t="str">
        <f t="shared" si="219"/>
        <v xml:space="preserve"> Vertebrata</v>
      </c>
      <c r="S516" t="str">
        <f t="shared" si="220"/>
        <v xml:space="preserve"> Euteleostomi</v>
      </c>
      <c r="T516" t="str">
        <f t="shared" si="221"/>
        <v>Lepidosauria</v>
      </c>
      <c r="U516" t="str">
        <f t="shared" si="222"/>
        <v xml:space="preserve"> Squamata</v>
      </c>
      <c r="V516" t="str">
        <f t="shared" si="223"/>
        <v xml:space="preserve"> Bifurcata</v>
      </c>
      <c r="W516" t="str">
        <f t="shared" si="224"/>
        <v xml:space="preserve"> Unidentata</v>
      </c>
      <c r="X516" t="str">
        <f t="shared" si="225"/>
        <v xml:space="preserve"> Episquamata</v>
      </c>
      <c r="Y516" t="str">
        <f t="shared" si="226"/>
        <v>Toxicofera</v>
      </c>
      <c r="Z516" t="str">
        <f t="shared" si="227"/>
        <v xml:space="preserve"> Serpentes</v>
      </c>
      <c r="AA516" t="str">
        <f t="shared" si="228"/>
        <v xml:space="preserve"> Colubroidea</v>
      </c>
      <c r="AB516" t="str">
        <f t="shared" si="229"/>
        <v xml:space="preserve"> Elapidae</v>
      </c>
      <c r="AC516" t="str">
        <f t="shared" si="230"/>
        <v xml:space="preserve"> Elapinae</v>
      </c>
      <c r="AD516" t="str">
        <f t="shared" si="231"/>
        <v xml:space="preserve"> Ophiophagus.</v>
      </c>
      <c r="AE516">
        <f t="shared" si="232"/>
        <v>0</v>
      </c>
      <c r="AF516">
        <f t="shared" si="233"/>
        <v>0</v>
      </c>
    </row>
    <row r="517" spans="1:32" x14ac:dyDescent="0.25">
      <c r="A517" t="s">
        <v>848</v>
      </c>
      <c r="B517" t="s">
        <v>849</v>
      </c>
      <c r="C517">
        <v>253</v>
      </c>
      <c r="D517" t="s">
        <v>12</v>
      </c>
      <c r="E517">
        <v>2</v>
      </c>
      <c r="F517">
        <v>108</v>
      </c>
      <c r="G517">
        <v>438</v>
      </c>
      <c r="H517" t="s">
        <v>13</v>
      </c>
      <c r="I517">
        <f t="shared" si="212"/>
        <v>2</v>
      </c>
      <c r="J517">
        <f t="shared" si="213"/>
        <v>0</v>
      </c>
      <c r="K517">
        <f t="shared" si="214"/>
        <v>107</v>
      </c>
      <c r="L517" t="str">
        <f t="shared" si="210"/>
        <v xml:space="preserve"> Ophiophagus hannah (King cobra) (Naja hannah).</v>
      </c>
      <c r="M517" t="str">
        <f t="shared" si="211"/>
        <v xml:space="preserve"> NCBI_TaxID=8665 {ECO:0000313|EMBL:ETE71733.1, ECO:0000313|Proteomes:UP000018936};</v>
      </c>
      <c r="N517" t="str">
        <f t="shared" si="215"/>
        <v>Eukaryota</v>
      </c>
      <c r="O517" t="str">
        <f t="shared" si="216"/>
        <v xml:space="preserve"> Metazoa</v>
      </c>
      <c r="P517" t="str">
        <f t="shared" si="217"/>
        <v xml:space="preserve"> Chordata</v>
      </c>
      <c r="Q517" t="str">
        <f t="shared" si="218"/>
        <v xml:space="preserve"> Craniata</v>
      </c>
      <c r="R517" t="str">
        <f t="shared" si="219"/>
        <v xml:space="preserve"> Vertebrata</v>
      </c>
      <c r="S517" t="str">
        <f t="shared" si="220"/>
        <v xml:space="preserve"> Euteleostomi</v>
      </c>
      <c r="T517" t="str">
        <f t="shared" si="221"/>
        <v>Lepidosauria</v>
      </c>
      <c r="U517" t="str">
        <f t="shared" si="222"/>
        <v xml:space="preserve"> Squamata</v>
      </c>
      <c r="V517" t="str">
        <f t="shared" si="223"/>
        <v xml:space="preserve"> Bifurcata</v>
      </c>
      <c r="W517" t="str">
        <f t="shared" si="224"/>
        <v xml:space="preserve"> Unidentata</v>
      </c>
      <c r="X517" t="str">
        <f t="shared" si="225"/>
        <v xml:space="preserve"> Episquamata</v>
      </c>
      <c r="Y517" t="str">
        <f t="shared" si="226"/>
        <v>Toxicofera</v>
      </c>
      <c r="Z517" t="str">
        <f t="shared" si="227"/>
        <v xml:space="preserve"> Serpentes</v>
      </c>
      <c r="AA517" t="str">
        <f t="shared" si="228"/>
        <v xml:space="preserve"> Colubroidea</v>
      </c>
      <c r="AB517" t="str">
        <f t="shared" si="229"/>
        <v xml:space="preserve"> Elapidae</v>
      </c>
      <c r="AC517" t="str">
        <f t="shared" si="230"/>
        <v xml:space="preserve"> Elapinae</v>
      </c>
      <c r="AD517" t="str">
        <f t="shared" si="231"/>
        <v xml:space="preserve"> Ophiophagus.</v>
      </c>
      <c r="AE517">
        <f t="shared" si="232"/>
        <v>0</v>
      </c>
      <c r="AF517">
        <f t="shared" si="233"/>
        <v>0</v>
      </c>
    </row>
    <row r="518" spans="1:32" x14ac:dyDescent="0.25">
      <c r="A518" t="s">
        <v>848</v>
      </c>
      <c r="B518" t="s">
        <v>849</v>
      </c>
      <c r="C518">
        <v>253</v>
      </c>
      <c r="D518" t="s">
        <v>12</v>
      </c>
      <c r="E518">
        <v>192</v>
      </c>
      <c r="F518">
        <v>237</v>
      </c>
      <c r="G518">
        <v>438</v>
      </c>
      <c r="H518" t="s">
        <v>13</v>
      </c>
      <c r="I518">
        <f t="shared" si="212"/>
        <v>2</v>
      </c>
      <c r="J518">
        <f t="shared" si="213"/>
        <v>0</v>
      </c>
      <c r="K518">
        <f t="shared" si="214"/>
        <v>107</v>
      </c>
      <c r="L518" t="str">
        <f t="shared" si="210"/>
        <v xml:space="preserve"> Ophiophagus hannah (King cobra) (Naja hannah).</v>
      </c>
      <c r="M518" t="str">
        <f t="shared" si="211"/>
        <v xml:space="preserve"> NCBI_TaxID=8665 {ECO:0000313|EMBL:ETE71733.1, ECO:0000313|Proteomes:UP000018936};</v>
      </c>
      <c r="N518" t="str">
        <f t="shared" si="215"/>
        <v>Eukaryota</v>
      </c>
      <c r="O518" t="str">
        <f t="shared" si="216"/>
        <v xml:space="preserve"> Metazoa</v>
      </c>
      <c r="P518" t="str">
        <f t="shared" si="217"/>
        <v xml:space="preserve"> Chordata</v>
      </c>
      <c r="Q518" t="str">
        <f t="shared" si="218"/>
        <v xml:space="preserve"> Craniata</v>
      </c>
      <c r="R518" t="str">
        <f t="shared" si="219"/>
        <v xml:space="preserve"> Vertebrata</v>
      </c>
      <c r="S518" t="str">
        <f t="shared" si="220"/>
        <v xml:space="preserve"> Euteleostomi</v>
      </c>
      <c r="T518" t="str">
        <f t="shared" si="221"/>
        <v>Lepidosauria</v>
      </c>
      <c r="U518" t="str">
        <f t="shared" si="222"/>
        <v xml:space="preserve"> Squamata</v>
      </c>
      <c r="V518" t="str">
        <f t="shared" si="223"/>
        <v xml:space="preserve"> Bifurcata</v>
      </c>
      <c r="W518" t="str">
        <f t="shared" si="224"/>
        <v xml:space="preserve"> Unidentata</v>
      </c>
      <c r="X518" t="str">
        <f t="shared" si="225"/>
        <v xml:space="preserve"> Episquamata</v>
      </c>
      <c r="Y518" t="str">
        <f t="shared" si="226"/>
        <v>Toxicofera</v>
      </c>
      <c r="Z518" t="str">
        <f t="shared" si="227"/>
        <v xml:space="preserve"> Serpentes</v>
      </c>
      <c r="AA518" t="str">
        <f t="shared" si="228"/>
        <v xml:space="preserve"> Colubroidea</v>
      </c>
      <c r="AB518" t="str">
        <f t="shared" si="229"/>
        <v xml:space="preserve"> Elapidae</v>
      </c>
      <c r="AC518" t="str">
        <f t="shared" si="230"/>
        <v xml:space="preserve"> Elapinae</v>
      </c>
      <c r="AD518" t="str">
        <f t="shared" si="231"/>
        <v xml:space="preserve"> Ophiophagus.</v>
      </c>
      <c r="AE518">
        <f t="shared" si="232"/>
        <v>0</v>
      </c>
      <c r="AF518">
        <f t="shared" si="233"/>
        <v>0</v>
      </c>
    </row>
    <row r="519" spans="1:32" x14ac:dyDescent="0.25">
      <c r="A519" t="s">
        <v>850</v>
      </c>
      <c r="B519" t="s">
        <v>851</v>
      </c>
      <c r="C519">
        <v>121</v>
      </c>
      <c r="D519" t="s">
        <v>12</v>
      </c>
      <c r="E519">
        <v>9</v>
      </c>
      <c r="F519">
        <v>117</v>
      </c>
      <c r="G519">
        <v>438</v>
      </c>
      <c r="H519" t="s">
        <v>13</v>
      </c>
      <c r="I519">
        <f t="shared" si="212"/>
        <v>1</v>
      </c>
      <c r="J519">
        <f t="shared" si="213"/>
        <v>0</v>
      </c>
      <c r="K519">
        <f t="shared" si="214"/>
        <v>109</v>
      </c>
      <c r="L519" t="str">
        <f t="shared" si="210"/>
        <v xml:space="preserve"> Ophiophagus hannah (King cobra) (Naja hannah).</v>
      </c>
      <c r="M519" t="str">
        <f t="shared" si="211"/>
        <v xml:space="preserve"> NCBI_TaxID=8665 {ECO:0000313|EMBL:ETE73025.1, ECO:0000313|Proteomes:UP000018936};</v>
      </c>
      <c r="N519" t="str">
        <f t="shared" si="215"/>
        <v>Eukaryota</v>
      </c>
      <c r="O519" t="str">
        <f t="shared" si="216"/>
        <v xml:space="preserve"> Metazoa</v>
      </c>
      <c r="P519" t="str">
        <f t="shared" si="217"/>
        <v xml:space="preserve"> Chordata</v>
      </c>
      <c r="Q519" t="str">
        <f t="shared" si="218"/>
        <v xml:space="preserve"> Craniata</v>
      </c>
      <c r="R519" t="str">
        <f t="shared" si="219"/>
        <v xml:space="preserve"> Vertebrata</v>
      </c>
      <c r="S519" t="str">
        <f t="shared" si="220"/>
        <v xml:space="preserve"> Euteleostomi</v>
      </c>
      <c r="T519" t="str">
        <f t="shared" si="221"/>
        <v>Lepidosauria</v>
      </c>
      <c r="U519" t="str">
        <f t="shared" si="222"/>
        <v xml:space="preserve"> Squamata</v>
      </c>
      <c r="V519" t="str">
        <f t="shared" si="223"/>
        <v xml:space="preserve"> Bifurcata</v>
      </c>
      <c r="W519" t="str">
        <f t="shared" si="224"/>
        <v xml:space="preserve"> Unidentata</v>
      </c>
      <c r="X519" t="str">
        <f t="shared" si="225"/>
        <v xml:space="preserve"> Episquamata</v>
      </c>
      <c r="Y519" t="str">
        <f t="shared" si="226"/>
        <v>Toxicofera</v>
      </c>
      <c r="Z519" t="str">
        <f t="shared" si="227"/>
        <v xml:space="preserve"> Serpentes</v>
      </c>
      <c r="AA519" t="str">
        <f t="shared" si="228"/>
        <v xml:space="preserve"> Colubroidea</v>
      </c>
      <c r="AB519" t="str">
        <f t="shared" si="229"/>
        <v xml:space="preserve"> Elapidae</v>
      </c>
      <c r="AC519" t="str">
        <f t="shared" si="230"/>
        <v xml:space="preserve"> Elapinae</v>
      </c>
      <c r="AD519" t="str">
        <f t="shared" si="231"/>
        <v xml:space="preserve"> Ophiophagus.</v>
      </c>
      <c r="AE519">
        <f t="shared" si="232"/>
        <v>0</v>
      </c>
      <c r="AF519">
        <f t="shared" si="233"/>
        <v>0</v>
      </c>
    </row>
    <row r="520" spans="1:32" x14ac:dyDescent="0.25">
      <c r="A520" t="s">
        <v>852</v>
      </c>
      <c r="B520" t="s">
        <v>853</v>
      </c>
      <c r="C520">
        <v>366</v>
      </c>
      <c r="D520" t="s">
        <v>12</v>
      </c>
      <c r="E520">
        <v>304</v>
      </c>
      <c r="F520">
        <v>364</v>
      </c>
      <c r="G520">
        <v>438</v>
      </c>
      <c r="H520" t="s">
        <v>13</v>
      </c>
      <c r="I520">
        <f t="shared" si="212"/>
        <v>1</v>
      </c>
      <c r="J520">
        <f t="shared" si="213"/>
        <v>1</v>
      </c>
      <c r="K520">
        <f t="shared" si="214"/>
        <v>61</v>
      </c>
      <c r="L520" t="str">
        <f t="shared" si="210"/>
        <v xml:space="preserve"> Ophiophagus hannah (King cobra) (Naja hannah).</v>
      </c>
      <c r="M520" t="str">
        <f t="shared" si="211"/>
        <v xml:space="preserve"> NCBI_TaxID=8665 {ECO:0000313|EMBL:ETE73026.1, ECO:0000313|Proteomes:UP000018936};</v>
      </c>
      <c r="N520" t="str">
        <f t="shared" si="215"/>
        <v>Eukaryota</v>
      </c>
      <c r="O520" t="str">
        <f t="shared" si="216"/>
        <v xml:space="preserve"> Metazoa</v>
      </c>
      <c r="P520" t="str">
        <f t="shared" si="217"/>
        <v xml:space="preserve"> Chordata</v>
      </c>
      <c r="Q520" t="str">
        <f t="shared" si="218"/>
        <v xml:space="preserve"> Craniata</v>
      </c>
      <c r="R520" t="str">
        <f t="shared" si="219"/>
        <v xml:space="preserve"> Vertebrata</v>
      </c>
      <c r="S520" t="str">
        <f t="shared" si="220"/>
        <v xml:space="preserve"> Euteleostomi</v>
      </c>
      <c r="T520" t="str">
        <f t="shared" si="221"/>
        <v>Lepidosauria</v>
      </c>
      <c r="U520" t="str">
        <f t="shared" si="222"/>
        <v xml:space="preserve"> Squamata</v>
      </c>
      <c r="V520" t="str">
        <f t="shared" si="223"/>
        <v xml:space="preserve"> Bifurcata</v>
      </c>
      <c r="W520" t="str">
        <f t="shared" si="224"/>
        <v xml:space="preserve"> Unidentata</v>
      </c>
      <c r="X520" t="str">
        <f t="shared" si="225"/>
        <v xml:space="preserve"> Episquamata</v>
      </c>
      <c r="Y520" t="str">
        <f t="shared" si="226"/>
        <v>Toxicofera</v>
      </c>
      <c r="Z520" t="str">
        <f t="shared" si="227"/>
        <v xml:space="preserve"> Serpentes</v>
      </c>
      <c r="AA520" t="str">
        <f t="shared" si="228"/>
        <v xml:space="preserve"> Colubroidea</v>
      </c>
      <c r="AB520" t="str">
        <f t="shared" si="229"/>
        <v xml:space="preserve"> Elapidae</v>
      </c>
      <c r="AC520" t="str">
        <f t="shared" si="230"/>
        <v xml:space="preserve"> Elapinae</v>
      </c>
      <c r="AD520" t="str">
        <f t="shared" si="231"/>
        <v xml:space="preserve"> Ophiophagus.</v>
      </c>
      <c r="AE520">
        <f t="shared" si="232"/>
        <v>0</v>
      </c>
      <c r="AF520">
        <f t="shared" si="233"/>
        <v>0</v>
      </c>
    </row>
    <row r="521" spans="1:32" x14ac:dyDescent="0.25">
      <c r="A521" t="s">
        <v>852</v>
      </c>
      <c r="B521" t="s">
        <v>853</v>
      </c>
      <c r="C521">
        <v>366</v>
      </c>
      <c r="D521" t="s">
        <v>26</v>
      </c>
      <c r="E521">
        <v>156</v>
      </c>
      <c r="F521">
        <v>223</v>
      </c>
      <c r="G521">
        <v>101</v>
      </c>
      <c r="H521" t="s">
        <v>27</v>
      </c>
      <c r="I521">
        <f t="shared" si="212"/>
        <v>1</v>
      </c>
      <c r="J521">
        <f t="shared" si="213"/>
        <v>1</v>
      </c>
      <c r="K521">
        <f t="shared" si="214"/>
        <v>61</v>
      </c>
      <c r="L521" t="str">
        <f t="shared" si="210"/>
        <v xml:space="preserve"> Ophiophagus hannah (King cobra) (Naja hannah).</v>
      </c>
      <c r="M521" t="str">
        <f t="shared" si="211"/>
        <v xml:space="preserve"> NCBI_TaxID=8665 {ECO:0000313|EMBL:ETE73026.1, ECO:0000313|Proteomes:UP000018936};</v>
      </c>
      <c r="N521" t="str">
        <f t="shared" si="215"/>
        <v>Eukaryota</v>
      </c>
      <c r="O521" t="str">
        <f t="shared" si="216"/>
        <v xml:space="preserve"> Metazoa</v>
      </c>
      <c r="P521" t="str">
        <f t="shared" si="217"/>
        <v xml:space="preserve"> Chordata</v>
      </c>
      <c r="Q521" t="str">
        <f t="shared" si="218"/>
        <v xml:space="preserve"> Craniata</v>
      </c>
      <c r="R521" t="str">
        <f t="shared" si="219"/>
        <v xml:space="preserve"> Vertebrata</v>
      </c>
      <c r="S521" t="str">
        <f t="shared" si="220"/>
        <v xml:space="preserve"> Euteleostomi</v>
      </c>
      <c r="T521" t="str">
        <f t="shared" si="221"/>
        <v>Lepidosauria</v>
      </c>
      <c r="U521" t="str">
        <f t="shared" si="222"/>
        <v xml:space="preserve"> Squamata</v>
      </c>
      <c r="V521" t="str">
        <f t="shared" si="223"/>
        <v xml:space="preserve"> Bifurcata</v>
      </c>
      <c r="W521" t="str">
        <f t="shared" si="224"/>
        <v xml:space="preserve"> Unidentata</v>
      </c>
      <c r="X521" t="str">
        <f t="shared" si="225"/>
        <v xml:space="preserve"> Episquamata</v>
      </c>
      <c r="Y521" t="str">
        <f t="shared" si="226"/>
        <v>Toxicofera</v>
      </c>
      <c r="Z521" t="str">
        <f t="shared" si="227"/>
        <v xml:space="preserve"> Serpentes</v>
      </c>
      <c r="AA521" t="str">
        <f t="shared" si="228"/>
        <v xml:space="preserve"> Colubroidea</v>
      </c>
      <c r="AB521" t="str">
        <f t="shared" si="229"/>
        <v xml:space="preserve"> Elapidae</v>
      </c>
      <c r="AC521" t="str">
        <f t="shared" si="230"/>
        <v xml:space="preserve"> Elapinae</v>
      </c>
      <c r="AD521" t="str">
        <f t="shared" si="231"/>
        <v xml:space="preserve"> Ophiophagus.</v>
      </c>
      <c r="AE521">
        <f t="shared" si="232"/>
        <v>0</v>
      </c>
      <c r="AF521">
        <f t="shared" si="233"/>
        <v>0</v>
      </c>
    </row>
    <row r="522" spans="1:32" x14ac:dyDescent="0.25">
      <c r="A522" t="s">
        <v>854</v>
      </c>
      <c r="B522" t="s">
        <v>855</v>
      </c>
      <c r="C522">
        <v>353</v>
      </c>
      <c r="D522" t="s">
        <v>12</v>
      </c>
      <c r="E522">
        <v>225</v>
      </c>
      <c r="F522">
        <v>343</v>
      </c>
      <c r="G522">
        <v>438</v>
      </c>
      <c r="H522" t="s">
        <v>13</v>
      </c>
      <c r="I522">
        <f t="shared" si="212"/>
        <v>1</v>
      </c>
      <c r="J522">
        <f t="shared" si="213"/>
        <v>0</v>
      </c>
      <c r="K522">
        <f t="shared" si="214"/>
        <v>119</v>
      </c>
      <c r="L522" t="str">
        <f t="shared" si="210"/>
        <v xml:space="preserve"> Astyanax mexicanus (Blind cave fish) (Astyanax fasciatus mexicanus).</v>
      </c>
      <c r="M522" t="str">
        <f t="shared" si="211"/>
        <v xml:space="preserve"> NCBI_TaxID=7994 {ECO:0000313|Ensembl:ENSAMXP00000008717, ECO:0000313|Proteomes:UP000018467};</v>
      </c>
      <c r="N522" t="str">
        <f t="shared" si="215"/>
        <v>Eukaryota</v>
      </c>
      <c r="O522" t="str">
        <f t="shared" si="216"/>
        <v xml:space="preserve"> Metazoa</v>
      </c>
      <c r="P522" t="str">
        <f t="shared" si="217"/>
        <v xml:space="preserve"> Chordata</v>
      </c>
      <c r="Q522" t="str">
        <f t="shared" si="218"/>
        <v xml:space="preserve"> Craniata</v>
      </c>
      <c r="R522" t="str">
        <f t="shared" si="219"/>
        <v xml:space="preserve"> Vertebrata</v>
      </c>
      <c r="S522" t="str">
        <f t="shared" si="220"/>
        <v xml:space="preserve"> Euteleostomi</v>
      </c>
      <c r="T522" t="str">
        <f t="shared" si="221"/>
        <v>Actinopterygii</v>
      </c>
      <c r="U522" t="str">
        <f t="shared" si="222"/>
        <v xml:space="preserve"> Neopterygii</v>
      </c>
      <c r="V522" t="str">
        <f t="shared" si="223"/>
        <v xml:space="preserve"> Teleostei</v>
      </c>
      <c r="W522" t="str">
        <f t="shared" si="224"/>
        <v xml:space="preserve"> Ostariophysi</v>
      </c>
      <c r="X522" t="str">
        <f t="shared" si="225"/>
        <v xml:space="preserve"> Characiformes</v>
      </c>
      <c r="Y522" t="str">
        <f t="shared" si="226"/>
        <v>Characoidei</v>
      </c>
      <c r="Z522" t="str">
        <f t="shared" si="227"/>
        <v xml:space="preserve"> Characidae</v>
      </c>
      <c r="AA522" t="str">
        <f t="shared" si="228"/>
        <v xml:space="preserve"> Characidae incertae sedis</v>
      </c>
      <c r="AB522" t="str">
        <f t="shared" si="229"/>
        <v xml:space="preserve"> Astyanax clade</v>
      </c>
      <c r="AC522" t="str">
        <f t="shared" si="230"/>
        <v>Astyanax.</v>
      </c>
      <c r="AD522">
        <f t="shared" si="231"/>
        <v>0</v>
      </c>
      <c r="AE522">
        <f t="shared" si="232"/>
        <v>0</v>
      </c>
      <c r="AF522">
        <f t="shared" si="233"/>
        <v>0</v>
      </c>
    </row>
    <row r="523" spans="1:32" x14ac:dyDescent="0.25">
      <c r="A523" t="s">
        <v>856</v>
      </c>
      <c r="B523" t="s">
        <v>857</v>
      </c>
      <c r="C523">
        <v>364</v>
      </c>
      <c r="D523" t="s">
        <v>12</v>
      </c>
      <c r="E523">
        <v>239</v>
      </c>
      <c r="F523">
        <v>355</v>
      </c>
      <c r="G523">
        <v>438</v>
      </c>
      <c r="H523" t="s">
        <v>13</v>
      </c>
      <c r="I523">
        <f t="shared" si="212"/>
        <v>1</v>
      </c>
      <c r="J523">
        <f t="shared" si="213"/>
        <v>0</v>
      </c>
      <c r="K523">
        <f t="shared" si="214"/>
        <v>117</v>
      </c>
      <c r="L523" t="str">
        <f t="shared" si="210"/>
        <v xml:space="preserve"> Astyanax mexicanus (Blind cave fish) (Astyanax fasciatus mexicanus).</v>
      </c>
      <c r="M523" t="str">
        <f t="shared" si="211"/>
        <v xml:space="preserve"> NCBI_TaxID=7994 {ECO:0000313|Ensembl:ENSAMXP00000008734, ECO:0000313|Proteomes:UP000018467};</v>
      </c>
      <c r="N523" t="str">
        <f t="shared" si="215"/>
        <v>Eukaryota</v>
      </c>
      <c r="O523" t="str">
        <f t="shared" si="216"/>
        <v xml:space="preserve"> Metazoa</v>
      </c>
      <c r="P523" t="str">
        <f t="shared" si="217"/>
        <v xml:space="preserve"> Chordata</v>
      </c>
      <c r="Q523" t="str">
        <f t="shared" si="218"/>
        <v xml:space="preserve"> Craniata</v>
      </c>
      <c r="R523" t="str">
        <f t="shared" si="219"/>
        <v xml:space="preserve"> Vertebrata</v>
      </c>
      <c r="S523" t="str">
        <f t="shared" si="220"/>
        <v xml:space="preserve"> Euteleostomi</v>
      </c>
      <c r="T523" t="str">
        <f t="shared" si="221"/>
        <v>Actinopterygii</v>
      </c>
      <c r="U523" t="str">
        <f t="shared" si="222"/>
        <v xml:space="preserve"> Neopterygii</v>
      </c>
      <c r="V523" t="str">
        <f t="shared" si="223"/>
        <v xml:space="preserve"> Teleostei</v>
      </c>
      <c r="W523" t="str">
        <f t="shared" si="224"/>
        <v xml:space="preserve"> Ostariophysi</v>
      </c>
      <c r="X523" t="str">
        <f t="shared" si="225"/>
        <v xml:space="preserve"> Characiformes</v>
      </c>
      <c r="Y523" t="str">
        <f t="shared" si="226"/>
        <v>Characoidei</v>
      </c>
      <c r="Z523" t="str">
        <f t="shared" si="227"/>
        <v xml:space="preserve"> Characidae</v>
      </c>
      <c r="AA523" t="str">
        <f t="shared" si="228"/>
        <v xml:space="preserve"> Characidae incertae sedis</v>
      </c>
      <c r="AB523" t="str">
        <f t="shared" si="229"/>
        <v xml:space="preserve"> Astyanax clade</v>
      </c>
      <c r="AC523" t="str">
        <f t="shared" si="230"/>
        <v>Astyanax.</v>
      </c>
      <c r="AD523">
        <f t="shared" si="231"/>
        <v>0</v>
      </c>
      <c r="AE523">
        <f t="shared" si="232"/>
        <v>0</v>
      </c>
      <c r="AF523">
        <f t="shared" si="233"/>
        <v>0</v>
      </c>
    </row>
    <row r="524" spans="1:32" x14ac:dyDescent="0.25">
      <c r="A524" t="s">
        <v>858</v>
      </c>
      <c r="B524" t="s">
        <v>859</v>
      </c>
      <c r="C524">
        <v>277</v>
      </c>
      <c r="D524" t="s">
        <v>12</v>
      </c>
      <c r="E524">
        <v>151</v>
      </c>
      <c r="F524">
        <v>268</v>
      </c>
      <c r="G524">
        <v>438</v>
      </c>
      <c r="H524" t="s">
        <v>13</v>
      </c>
      <c r="I524">
        <f t="shared" si="212"/>
        <v>1</v>
      </c>
      <c r="J524">
        <f t="shared" si="213"/>
        <v>0</v>
      </c>
      <c r="K524">
        <f t="shared" si="214"/>
        <v>118</v>
      </c>
      <c r="L524" t="str">
        <f t="shared" si="210"/>
        <v xml:space="preserve"> Astyanax mexicanus (Blind cave fish) (Astyanax fasciatus mexicanus).</v>
      </c>
      <c r="M524" t="str">
        <f t="shared" si="211"/>
        <v xml:space="preserve"> NCBI_TaxID=7994 {ECO:0000313|Ensembl:ENSAMXP00000008748, ECO:0000313|Proteomes:UP000018467};</v>
      </c>
      <c r="N524" t="str">
        <f t="shared" si="215"/>
        <v>Eukaryota</v>
      </c>
      <c r="O524" t="str">
        <f t="shared" si="216"/>
        <v xml:space="preserve"> Metazoa</v>
      </c>
      <c r="P524" t="str">
        <f t="shared" si="217"/>
        <v xml:space="preserve"> Chordata</v>
      </c>
      <c r="Q524" t="str">
        <f t="shared" si="218"/>
        <v xml:space="preserve"> Craniata</v>
      </c>
      <c r="R524" t="str">
        <f t="shared" si="219"/>
        <v xml:space="preserve"> Vertebrata</v>
      </c>
      <c r="S524" t="str">
        <f t="shared" si="220"/>
        <v xml:space="preserve"> Euteleostomi</v>
      </c>
      <c r="T524" t="str">
        <f t="shared" si="221"/>
        <v>Actinopterygii</v>
      </c>
      <c r="U524" t="str">
        <f t="shared" si="222"/>
        <v xml:space="preserve"> Neopterygii</v>
      </c>
      <c r="V524" t="str">
        <f t="shared" si="223"/>
        <v xml:space="preserve"> Teleostei</v>
      </c>
      <c r="W524" t="str">
        <f t="shared" si="224"/>
        <v xml:space="preserve"> Ostariophysi</v>
      </c>
      <c r="X524" t="str">
        <f t="shared" si="225"/>
        <v xml:space="preserve"> Characiformes</v>
      </c>
      <c r="Y524" t="str">
        <f t="shared" si="226"/>
        <v>Characoidei</v>
      </c>
      <c r="Z524" t="str">
        <f t="shared" si="227"/>
        <v xml:space="preserve"> Characidae</v>
      </c>
      <c r="AA524" t="str">
        <f t="shared" si="228"/>
        <v xml:space="preserve"> Characidae incertae sedis</v>
      </c>
      <c r="AB524" t="str">
        <f t="shared" si="229"/>
        <v xml:space="preserve"> Astyanax clade</v>
      </c>
      <c r="AC524" t="str">
        <f t="shared" si="230"/>
        <v>Astyanax.</v>
      </c>
      <c r="AD524">
        <f t="shared" si="231"/>
        <v>0</v>
      </c>
      <c r="AE524">
        <f t="shared" si="232"/>
        <v>0</v>
      </c>
      <c r="AF524">
        <f t="shared" si="233"/>
        <v>0</v>
      </c>
    </row>
    <row r="525" spans="1:32" x14ac:dyDescent="0.25">
      <c r="A525" t="s">
        <v>860</v>
      </c>
      <c r="B525" t="s">
        <v>861</v>
      </c>
      <c r="C525">
        <v>190</v>
      </c>
      <c r="D525" t="s">
        <v>12</v>
      </c>
      <c r="E525">
        <v>72</v>
      </c>
      <c r="F525">
        <v>187</v>
      </c>
      <c r="G525">
        <v>438</v>
      </c>
      <c r="H525" t="s">
        <v>13</v>
      </c>
      <c r="I525">
        <f t="shared" si="212"/>
        <v>1</v>
      </c>
      <c r="J525">
        <f t="shared" si="213"/>
        <v>0</v>
      </c>
      <c r="K525">
        <f t="shared" si="214"/>
        <v>116</v>
      </c>
      <c r="L525" t="str">
        <f t="shared" si="210"/>
        <v xml:space="preserve"> Lepisosteus oculatus (Spotted gar).</v>
      </c>
      <c r="M525" t="str">
        <f t="shared" si="211"/>
        <v xml:space="preserve"> NCBI_TaxID=7918 {ECO:0000313|Ensembl:ENSLOCP00000007344, ECO:0000313|Proteomes:UP000018468};</v>
      </c>
      <c r="N525" t="str">
        <f t="shared" si="215"/>
        <v>Eukaryota</v>
      </c>
      <c r="O525" t="str">
        <f t="shared" si="216"/>
        <v xml:space="preserve"> Metazoa</v>
      </c>
      <c r="P525" t="str">
        <f t="shared" si="217"/>
        <v xml:space="preserve"> Chordata</v>
      </c>
      <c r="Q525" t="str">
        <f t="shared" si="218"/>
        <v xml:space="preserve"> Craniata</v>
      </c>
      <c r="R525" t="str">
        <f t="shared" si="219"/>
        <v xml:space="preserve"> Vertebrata</v>
      </c>
      <c r="S525" t="str">
        <f t="shared" si="220"/>
        <v xml:space="preserve"> Euteleostomi</v>
      </c>
      <c r="T525" t="str">
        <f t="shared" si="221"/>
        <v>Actinopterygii</v>
      </c>
      <c r="U525" t="str">
        <f t="shared" si="222"/>
        <v xml:space="preserve"> Neopterygii</v>
      </c>
      <c r="V525" t="str">
        <f t="shared" si="223"/>
        <v xml:space="preserve"> Holostei</v>
      </c>
      <c r="W525" t="str">
        <f t="shared" si="224"/>
        <v xml:space="preserve"> Semionotiformes</v>
      </c>
      <c r="X525" t="str">
        <f t="shared" si="225"/>
        <v xml:space="preserve"> Lepisosteidae</v>
      </c>
      <c r="Y525" t="str">
        <f t="shared" si="226"/>
        <v>Lepisosteus.</v>
      </c>
      <c r="Z525">
        <f t="shared" si="227"/>
        <v>0</v>
      </c>
      <c r="AA525">
        <f t="shared" si="228"/>
        <v>0</v>
      </c>
      <c r="AB525">
        <f t="shared" si="229"/>
        <v>0</v>
      </c>
      <c r="AC525">
        <f t="shared" si="230"/>
        <v>0</v>
      </c>
      <c r="AD525">
        <f t="shared" si="231"/>
        <v>0</v>
      </c>
      <c r="AE525">
        <f t="shared" si="232"/>
        <v>0</v>
      </c>
      <c r="AF525">
        <f t="shared" si="233"/>
        <v>0</v>
      </c>
    </row>
    <row r="526" spans="1:32" x14ac:dyDescent="0.25">
      <c r="A526" t="s">
        <v>862</v>
      </c>
      <c r="B526" t="s">
        <v>863</v>
      </c>
      <c r="C526">
        <v>193</v>
      </c>
      <c r="D526" t="s">
        <v>12</v>
      </c>
      <c r="E526">
        <v>72</v>
      </c>
      <c r="F526">
        <v>185</v>
      </c>
      <c r="G526">
        <v>438</v>
      </c>
      <c r="H526" t="s">
        <v>13</v>
      </c>
      <c r="I526">
        <f t="shared" si="212"/>
        <v>1</v>
      </c>
      <c r="J526">
        <f t="shared" si="213"/>
        <v>0</v>
      </c>
      <c r="K526">
        <f t="shared" si="214"/>
        <v>114</v>
      </c>
      <c r="L526" t="str">
        <f t="shared" si="210"/>
        <v xml:space="preserve"> Ovis aries (Sheep).</v>
      </c>
      <c r="M526" t="str">
        <f t="shared" si="211"/>
        <v xml:space="preserve"> NCBI_TaxID=9940 {ECO:0000313|Ensembl:ENSOARP00000017389, ECO:0000313|Proteomes:UP000002356};</v>
      </c>
      <c r="N526" t="str">
        <f t="shared" si="215"/>
        <v>Eukaryota</v>
      </c>
      <c r="O526" t="str">
        <f t="shared" si="216"/>
        <v xml:space="preserve"> Metazoa</v>
      </c>
      <c r="P526" t="str">
        <f t="shared" si="217"/>
        <v xml:space="preserve"> Chordata</v>
      </c>
      <c r="Q526" t="str">
        <f t="shared" si="218"/>
        <v xml:space="preserve"> Craniata</v>
      </c>
      <c r="R526" t="str">
        <f t="shared" si="219"/>
        <v xml:space="preserve"> Vertebrata</v>
      </c>
      <c r="S526" t="str">
        <f t="shared" si="220"/>
        <v xml:space="preserve"> Euteleostomi</v>
      </c>
      <c r="T526" t="str">
        <f t="shared" si="221"/>
        <v>Mammalia</v>
      </c>
      <c r="U526" t="str">
        <f t="shared" si="222"/>
        <v xml:space="preserve"> Eutheria</v>
      </c>
      <c r="V526" t="str">
        <f t="shared" si="223"/>
        <v xml:space="preserve"> Laurasiatheria</v>
      </c>
      <c r="W526" t="str">
        <f t="shared" si="224"/>
        <v xml:space="preserve"> Cetartiodactyla</v>
      </c>
      <c r="X526" t="str">
        <f t="shared" si="225"/>
        <v xml:space="preserve"> Ruminantia</v>
      </c>
      <c r="Y526" t="str">
        <f t="shared" si="226"/>
        <v>Pecora</v>
      </c>
      <c r="Z526" t="str">
        <f t="shared" si="227"/>
        <v xml:space="preserve"> Bovidae</v>
      </c>
      <c r="AA526" t="str">
        <f t="shared" si="228"/>
        <v xml:space="preserve"> Caprinae</v>
      </c>
      <c r="AB526" t="str">
        <f t="shared" si="229"/>
        <v xml:space="preserve"> Ovis.</v>
      </c>
      <c r="AC526">
        <f t="shared" si="230"/>
        <v>0</v>
      </c>
      <c r="AD526">
        <f t="shared" si="231"/>
        <v>0</v>
      </c>
      <c r="AE526">
        <f t="shared" si="232"/>
        <v>0</v>
      </c>
      <c r="AF526">
        <f t="shared" si="233"/>
        <v>0</v>
      </c>
    </row>
    <row r="527" spans="1:32" x14ac:dyDescent="0.25">
      <c r="A527" t="s">
        <v>864</v>
      </c>
      <c r="B527" t="s">
        <v>865</v>
      </c>
      <c r="C527">
        <v>174</v>
      </c>
      <c r="D527" t="s">
        <v>12</v>
      </c>
      <c r="E527">
        <v>58</v>
      </c>
      <c r="F527">
        <v>171</v>
      </c>
      <c r="G527">
        <v>438</v>
      </c>
      <c r="H527" t="s">
        <v>13</v>
      </c>
      <c r="I527">
        <f t="shared" si="212"/>
        <v>1</v>
      </c>
      <c r="J527">
        <f t="shared" si="213"/>
        <v>0</v>
      </c>
      <c r="K527">
        <f t="shared" si="214"/>
        <v>114</v>
      </c>
      <c r="L527" t="str">
        <f t="shared" si="210"/>
        <v xml:space="preserve"> Ovis aries (Sheep).</v>
      </c>
      <c r="M527" t="str">
        <f t="shared" si="211"/>
        <v xml:space="preserve"> NCBI_TaxID=9940 {ECO:0000313|Ensembl:ENSOARP00000022386, ECO:0000313|Proteomes:UP000002356};</v>
      </c>
      <c r="N527" t="str">
        <f t="shared" si="215"/>
        <v>Eukaryota</v>
      </c>
      <c r="O527" t="str">
        <f t="shared" si="216"/>
        <v xml:space="preserve"> Metazoa</v>
      </c>
      <c r="P527" t="str">
        <f t="shared" si="217"/>
        <v xml:space="preserve"> Chordata</v>
      </c>
      <c r="Q527" t="str">
        <f t="shared" si="218"/>
        <v xml:space="preserve"> Craniata</v>
      </c>
      <c r="R527" t="str">
        <f t="shared" si="219"/>
        <v xml:space="preserve"> Vertebrata</v>
      </c>
      <c r="S527" t="str">
        <f t="shared" si="220"/>
        <v xml:space="preserve"> Euteleostomi</v>
      </c>
      <c r="T527" t="str">
        <f t="shared" si="221"/>
        <v>Mammalia</v>
      </c>
      <c r="U527" t="str">
        <f t="shared" si="222"/>
        <v xml:space="preserve"> Eutheria</v>
      </c>
      <c r="V527" t="str">
        <f t="shared" si="223"/>
        <v xml:space="preserve"> Laurasiatheria</v>
      </c>
      <c r="W527" t="str">
        <f t="shared" si="224"/>
        <v xml:space="preserve"> Cetartiodactyla</v>
      </c>
      <c r="X527" t="str">
        <f t="shared" si="225"/>
        <v xml:space="preserve"> Ruminantia</v>
      </c>
      <c r="Y527" t="str">
        <f t="shared" si="226"/>
        <v>Pecora</v>
      </c>
      <c r="Z527" t="str">
        <f t="shared" si="227"/>
        <v xml:space="preserve"> Bovidae</v>
      </c>
      <c r="AA527" t="str">
        <f t="shared" si="228"/>
        <v xml:space="preserve"> Caprinae</v>
      </c>
      <c r="AB527" t="str">
        <f t="shared" si="229"/>
        <v xml:space="preserve"> Ovis.</v>
      </c>
      <c r="AC527">
        <f t="shared" si="230"/>
        <v>0</v>
      </c>
      <c r="AD527">
        <f t="shared" si="231"/>
        <v>0</v>
      </c>
      <c r="AE527">
        <f t="shared" si="232"/>
        <v>0</v>
      </c>
      <c r="AF527">
        <f t="shared" si="233"/>
        <v>0</v>
      </c>
    </row>
    <row r="528" spans="1:32" x14ac:dyDescent="0.25">
      <c r="A528" t="s">
        <v>866</v>
      </c>
      <c r="B528" t="s">
        <v>867</v>
      </c>
      <c r="C528">
        <v>157</v>
      </c>
      <c r="D528" t="s">
        <v>12</v>
      </c>
      <c r="E528">
        <v>38</v>
      </c>
      <c r="F528">
        <v>153</v>
      </c>
      <c r="G528">
        <v>438</v>
      </c>
      <c r="H528" t="s">
        <v>13</v>
      </c>
      <c r="I528">
        <f t="shared" si="212"/>
        <v>1</v>
      </c>
      <c r="J528">
        <f t="shared" si="213"/>
        <v>0</v>
      </c>
      <c r="K528">
        <f t="shared" si="214"/>
        <v>116</v>
      </c>
      <c r="L528" t="str">
        <f t="shared" si="210"/>
        <v xml:space="preserve"> Ovis aries (Sheep).</v>
      </c>
      <c r="M528" t="str">
        <f t="shared" si="211"/>
        <v xml:space="preserve"> NCBI_TaxID=9940 {ECO:0000313|Ensembl:ENSOARP00000022393, ECO:0000313|Proteomes:UP000002356};</v>
      </c>
      <c r="N528" t="str">
        <f t="shared" si="215"/>
        <v>Eukaryota</v>
      </c>
      <c r="O528" t="str">
        <f t="shared" si="216"/>
        <v xml:space="preserve"> Metazoa</v>
      </c>
      <c r="P528" t="str">
        <f t="shared" si="217"/>
        <v xml:space="preserve"> Chordata</v>
      </c>
      <c r="Q528" t="str">
        <f t="shared" si="218"/>
        <v xml:space="preserve"> Craniata</v>
      </c>
      <c r="R528" t="str">
        <f t="shared" si="219"/>
        <v xml:space="preserve"> Vertebrata</v>
      </c>
      <c r="S528" t="str">
        <f t="shared" si="220"/>
        <v xml:space="preserve"> Euteleostomi</v>
      </c>
      <c r="T528" t="str">
        <f t="shared" si="221"/>
        <v>Mammalia</v>
      </c>
      <c r="U528" t="str">
        <f t="shared" si="222"/>
        <v xml:space="preserve"> Eutheria</v>
      </c>
      <c r="V528" t="str">
        <f t="shared" si="223"/>
        <v xml:space="preserve"> Laurasiatheria</v>
      </c>
      <c r="W528" t="str">
        <f t="shared" si="224"/>
        <v xml:space="preserve"> Cetartiodactyla</v>
      </c>
      <c r="X528" t="str">
        <f t="shared" si="225"/>
        <v xml:space="preserve"> Ruminantia</v>
      </c>
      <c r="Y528" t="str">
        <f t="shared" si="226"/>
        <v>Pecora</v>
      </c>
      <c r="Z528" t="str">
        <f t="shared" si="227"/>
        <v xml:space="preserve"> Bovidae</v>
      </c>
      <c r="AA528" t="str">
        <f t="shared" si="228"/>
        <v xml:space="preserve"> Caprinae</v>
      </c>
      <c r="AB528" t="str">
        <f t="shared" si="229"/>
        <v xml:space="preserve"> Ovis.</v>
      </c>
      <c r="AC528">
        <f t="shared" si="230"/>
        <v>0</v>
      </c>
      <c r="AD528">
        <f t="shared" si="231"/>
        <v>0</v>
      </c>
      <c r="AE528">
        <f t="shared" si="232"/>
        <v>0</v>
      </c>
      <c r="AF528">
        <f t="shared" si="233"/>
        <v>0</v>
      </c>
    </row>
    <row r="529" spans="1:32" x14ac:dyDescent="0.25">
      <c r="A529" t="s">
        <v>868</v>
      </c>
      <c r="B529" t="s">
        <v>869</v>
      </c>
      <c r="C529">
        <v>156</v>
      </c>
      <c r="D529" t="s">
        <v>12</v>
      </c>
      <c r="E529">
        <v>33</v>
      </c>
      <c r="F529">
        <v>152</v>
      </c>
      <c r="G529">
        <v>438</v>
      </c>
      <c r="H529" t="s">
        <v>13</v>
      </c>
      <c r="I529">
        <f t="shared" si="212"/>
        <v>1</v>
      </c>
      <c r="J529">
        <f t="shared" si="213"/>
        <v>0</v>
      </c>
      <c r="K529">
        <f t="shared" si="214"/>
        <v>120</v>
      </c>
      <c r="L529" t="str">
        <f t="shared" si="210"/>
        <v xml:space="preserve"> Ovis aries (Sheep).</v>
      </c>
      <c r="M529" t="str">
        <f t="shared" si="211"/>
        <v xml:space="preserve"> NCBI_TaxID=9940 {ECO:0000313|Ensembl:ENSOARP00000022394, ECO:0000313|Proteomes:UP000002356};</v>
      </c>
      <c r="N529" t="str">
        <f t="shared" si="215"/>
        <v>Eukaryota</v>
      </c>
      <c r="O529" t="str">
        <f t="shared" si="216"/>
        <v xml:space="preserve"> Metazoa</v>
      </c>
      <c r="P529" t="str">
        <f t="shared" si="217"/>
        <v xml:space="preserve"> Chordata</v>
      </c>
      <c r="Q529" t="str">
        <f t="shared" si="218"/>
        <v xml:space="preserve"> Craniata</v>
      </c>
      <c r="R529" t="str">
        <f t="shared" si="219"/>
        <v xml:space="preserve"> Vertebrata</v>
      </c>
      <c r="S529" t="str">
        <f t="shared" si="220"/>
        <v xml:space="preserve"> Euteleostomi</v>
      </c>
      <c r="T529" t="str">
        <f t="shared" si="221"/>
        <v>Mammalia</v>
      </c>
      <c r="U529" t="str">
        <f t="shared" si="222"/>
        <v xml:space="preserve"> Eutheria</v>
      </c>
      <c r="V529" t="str">
        <f t="shared" si="223"/>
        <v xml:space="preserve"> Laurasiatheria</v>
      </c>
      <c r="W529" t="str">
        <f t="shared" si="224"/>
        <v xml:space="preserve"> Cetartiodactyla</v>
      </c>
      <c r="X529" t="str">
        <f t="shared" si="225"/>
        <v xml:space="preserve"> Ruminantia</v>
      </c>
      <c r="Y529" t="str">
        <f t="shared" si="226"/>
        <v>Pecora</v>
      </c>
      <c r="Z529" t="str">
        <f t="shared" si="227"/>
        <v xml:space="preserve"> Bovidae</v>
      </c>
      <c r="AA529" t="str">
        <f t="shared" si="228"/>
        <v xml:space="preserve"> Caprinae</v>
      </c>
      <c r="AB529" t="str">
        <f t="shared" si="229"/>
        <v xml:space="preserve"> Ovis.</v>
      </c>
      <c r="AC529">
        <f t="shared" si="230"/>
        <v>0</v>
      </c>
      <c r="AD529">
        <f t="shared" si="231"/>
        <v>0</v>
      </c>
      <c r="AE529">
        <f t="shared" si="232"/>
        <v>0</v>
      </c>
      <c r="AF529">
        <f t="shared" si="233"/>
        <v>0</v>
      </c>
    </row>
    <row r="530" spans="1:32" x14ac:dyDescent="0.25">
      <c r="A530" t="s">
        <v>870</v>
      </c>
      <c r="B530" t="s">
        <v>871</v>
      </c>
      <c r="C530">
        <v>154</v>
      </c>
      <c r="D530" t="s">
        <v>12</v>
      </c>
      <c r="E530">
        <v>32</v>
      </c>
      <c r="F530">
        <v>150</v>
      </c>
      <c r="G530">
        <v>438</v>
      </c>
      <c r="H530" t="s">
        <v>13</v>
      </c>
      <c r="I530">
        <f t="shared" si="212"/>
        <v>1</v>
      </c>
      <c r="J530">
        <f t="shared" si="213"/>
        <v>0</v>
      </c>
      <c r="K530">
        <f t="shared" si="214"/>
        <v>119</v>
      </c>
      <c r="L530" t="str">
        <f t="shared" si="210"/>
        <v xml:space="preserve"> Ovis aries (Sheep).</v>
      </c>
      <c r="M530" t="str">
        <f t="shared" si="211"/>
        <v xml:space="preserve"> NCBI_TaxID=9940 {ECO:0000313|Ensembl:ENSOARP00000022401, ECO:0000313|Proteomes:UP000002356};</v>
      </c>
      <c r="N530" t="str">
        <f t="shared" si="215"/>
        <v>Eukaryota</v>
      </c>
      <c r="O530" t="str">
        <f t="shared" si="216"/>
        <v xml:space="preserve"> Metazoa</v>
      </c>
      <c r="P530" t="str">
        <f t="shared" si="217"/>
        <v xml:space="preserve"> Chordata</v>
      </c>
      <c r="Q530" t="str">
        <f t="shared" si="218"/>
        <v xml:space="preserve"> Craniata</v>
      </c>
      <c r="R530" t="str">
        <f t="shared" si="219"/>
        <v xml:space="preserve"> Vertebrata</v>
      </c>
      <c r="S530" t="str">
        <f t="shared" si="220"/>
        <v xml:space="preserve"> Euteleostomi</v>
      </c>
      <c r="T530" t="str">
        <f t="shared" si="221"/>
        <v>Mammalia</v>
      </c>
      <c r="U530" t="str">
        <f t="shared" si="222"/>
        <v xml:space="preserve"> Eutheria</v>
      </c>
      <c r="V530" t="str">
        <f t="shared" si="223"/>
        <v xml:space="preserve"> Laurasiatheria</v>
      </c>
      <c r="W530" t="str">
        <f t="shared" si="224"/>
        <v xml:space="preserve"> Cetartiodactyla</v>
      </c>
      <c r="X530" t="str">
        <f t="shared" si="225"/>
        <v xml:space="preserve"> Ruminantia</v>
      </c>
      <c r="Y530" t="str">
        <f t="shared" si="226"/>
        <v>Pecora</v>
      </c>
      <c r="Z530" t="str">
        <f t="shared" si="227"/>
        <v xml:space="preserve"> Bovidae</v>
      </c>
      <c r="AA530" t="str">
        <f t="shared" si="228"/>
        <v xml:space="preserve"> Caprinae</v>
      </c>
      <c r="AB530" t="str">
        <f t="shared" si="229"/>
        <v xml:space="preserve"> Ovis.</v>
      </c>
      <c r="AC530">
        <f t="shared" si="230"/>
        <v>0</v>
      </c>
      <c r="AD530">
        <f t="shared" si="231"/>
        <v>0</v>
      </c>
      <c r="AE530">
        <f t="shared" si="232"/>
        <v>0</v>
      </c>
      <c r="AF530">
        <f t="shared" si="233"/>
        <v>0</v>
      </c>
    </row>
    <row r="531" spans="1:32" x14ac:dyDescent="0.25">
      <c r="A531" t="s">
        <v>872</v>
      </c>
      <c r="B531" t="s">
        <v>873</v>
      </c>
      <c r="C531">
        <v>169</v>
      </c>
      <c r="D531" t="s">
        <v>12</v>
      </c>
      <c r="E531">
        <v>48</v>
      </c>
      <c r="F531">
        <v>165</v>
      </c>
      <c r="G531">
        <v>438</v>
      </c>
      <c r="H531" t="s">
        <v>13</v>
      </c>
      <c r="I531">
        <f t="shared" si="212"/>
        <v>1</v>
      </c>
      <c r="J531">
        <f t="shared" si="213"/>
        <v>0</v>
      </c>
      <c r="K531">
        <f t="shared" si="214"/>
        <v>118</v>
      </c>
      <c r="L531" t="str">
        <f t="shared" si="210"/>
        <v xml:space="preserve"> Ovis aries (Sheep).</v>
      </c>
      <c r="M531" t="str">
        <f t="shared" si="211"/>
        <v xml:space="preserve"> NCBI_TaxID=9940 {ECO:0000313|Ensembl:ENSOARP00000022406, ECO:0000313|Proteomes:UP000002356};</v>
      </c>
      <c r="N531" t="str">
        <f t="shared" si="215"/>
        <v>Eukaryota</v>
      </c>
      <c r="O531" t="str">
        <f t="shared" si="216"/>
        <v xml:space="preserve"> Metazoa</v>
      </c>
      <c r="P531" t="str">
        <f t="shared" si="217"/>
        <v xml:space="preserve"> Chordata</v>
      </c>
      <c r="Q531" t="str">
        <f t="shared" si="218"/>
        <v xml:space="preserve"> Craniata</v>
      </c>
      <c r="R531" t="str">
        <f t="shared" si="219"/>
        <v xml:space="preserve"> Vertebrata</v>
      </c>
      <c r="S531" t="str">
        <f t="shared" si="220"/>
        <v xml:space="preserve"> Euteleostomi</v>
      </c>
      <c r="T531" t="str">
        <f t="shared" si="221"/>
        <v>Mammalia</v>
      </c>
      <c r="U531" t="str">
        <f t="shared" si="222"/>
        <v xml:space="preserve"> Eutheria</v>
      </c>
      <c r="V531" t="str">
        <f t="shared" si="223"/>
        <v xml:space="preserve"> Laurasiatheria</v>
      </c>
      <c r="W531" t="str">
        <f t="shared" si="224"/>
        <v xml:space="preserve"> Cetartiodactyla</v>
      </c>
      <c r="X531" t="str">
        <f t="shared" si="225"/>
        <v xml:space="preserve"> Ruminantia</v>
      </c>
      <c r="Y531" t="str">
        <f t="shared" si="226"/>
        <v>Pecora</v>
      </c>
      <c r="Z531" t="str">
        <f t="shared" si="227"/>
        <v xml:space="preserve"> Bovidae</v>
      </c>
      <c r="AA531" t="str">
        <f t="shared" si="228"/>
        <v xml:space="preserve"> Caprinae</v>
      </c>
      <c r="AB531" t="str">
        <f t="shared" si="229"/>
        <v xml:space="preserve"> Ovis.</v>
      </c>
      <c r="AC531">
        <f t="shared" si="230"/>
        <v>0</v>
      </c>
      <c r="AD531">
        <f t="shared" si="231"/>
        <v>0</v>
      </c>
      <c r="AE531">
        <f t="shared" si="232"/>
        <v>0</v>
      </c>
      <c r="AF531">
        <f t="shared" si="233"/>
        <v>0</v>
      </c>
    </row>
    <row r="532" spans="1:32" x14ac:dyDescent="0.25">
      <c r="A532" t="s">
        <v>874</v>
      </c>
      <c r="B532" t="s">
        <v>875</v>
      </c>
      <c r="C532">
        <v>120</v>
      </c>
      <c r="D532" t="s">
        <v>12</v>
      </c>
      <c r="E532">
        <v>5</v>
      </c>
      <c r="F532">
        <v>116</v>
      </c>
      <c r="G532">
        <v>438</v>
      </c>
      <c r="H532" t="s">
        <v>13</v>
      </c>
      <c r="I532">
        <f t="shared" si="212"/>
        <v>1</v>
      </c>
      <c r="J532">
        <f t="shared" si="213"/>
        <v>0</v>
      </c>
      <c r="K532">
        <f t="shared" si="214"/>
        <v>112</v>
      </c>
      <c r="L532" t="str">
        <f t="shared" si="210"/>
        <v xml:space="preserve"> Ovis aries (Sheep).</v>
      </c>
      <c r="M532" t="str">
        <f t="shared" si="211"/>
        <v xml:space="preserve"> NCBI_TaxID=9940 {ECO:0000313|Ensembl:ENSOARP00000022407, ECO:0000313|Proteomes:UP000002356};</v>
      </c>
      <c r="N532" t="str">
        <f t="shared" si="215"/>
        <v>Eukaryota</v>
      </c>
      <c r="O532" t="str">
        <f t="shared" si="216"/>
        <v xml:space="preserve"> Metazoa</v>
      </c>
      <c r="P532" t="str">
        <f t="shared" si="217"/>
        <v xml:space="preserve"> Chordata</v>
      </c>
      <c r="Q532" t="str">
        <f t="shared" si="218"/>
        <v xml:space="preserve"> Craniata</v>
      </c>
      <c r="R532" t="str">
        <f t="shared" si="219"/>
        <v xml:space="preserve"> Vertebrata</v>
      </c>
      <c r="S532" t="str">
        <f t="shared" si="220"/>
        <v xml:space="preserve"> Euteleostomi</v>
      </c>
      <c r="T532" t="str">
        <f t="shared" si="221"/>
        <v>Mammalia</v>
      </c>
      <c r="U532" t="str">
        <f t="shared" si="222"/>
        <v xml:space="preserve"> Eutheria</v>
      </c>
      <c r="V532" t="str">
        <f t="shared" si="223"/>
        <v xml:space="preserve"> Laurasiatheria</v>
      </c>
      <c r="W532" t="str">
        <f t="shared" si="224"/>
        <v xml:space="preserve"> Cetartiodactyla</v>
      </c>
      <c r="X532" t="str">
        <f t="shared" si="225"/>
        <v xml:space="preserve"> Ruminantia</v>
      </c>
      <c r="Y532" t="str">
        <f t="shared" si="226"/>
        <v>Pecora</v>
      </c>
      <c r="Z532" t="str">
        <f t="shared" si="227"/>
        <v xml:space="preserve"> Bovidae</v>
      </c>
      <c r="AA532" t="str">
        <f t="shared" si="228"/>
        <v xml:space="preserve"> Caprinae</v>
      </c>
      <c r="AB532" t="str">
        <f t="shared" si="229"/>
        <v xml:space="preserve"> Ovis.</v>
      </c>
      <c r="AC532">
        <f t="shared" si="230"/>
        <v>0</v>
      </c>
      <c r="AD532">
        <f t="shared" si="231"/>
        <v>0</v>
      </c>
      <c r="AE532">
        <f t="shared" si="232"/>
        <v>0</v>
      </c>
      <c r="AF532">
        <f t="shared" si="233"/>
        <v>0</v>
      </c>
    </row>
    <row r="533" spans="1:32" x14ac:dyDescent="0.25">
      <c r="A533" t="s">
        <v>876</v>
      </c>
      <c r="B533" t="s">
        <v>877</v>
      </c>
      <c r="C533">
        <v>216</v>
      </c>
      <c r="D533" t="s">
        <v>12</v>
      </c>
      <c r="E533">
        <v>81</v>
      </c>
      <c r="F533">
        <v>209</v>
      </c>
      <c r="G533">
        <v>438</v>
      </c>
      <c r="H533" t="s">
        <v>13</v>
      </c>
      <c r="I533">
        <f t="shared" si="212"/>
        <v>1</v>
      </c>
      <c r="J533">
        <f t="shared" si="213"/>
        <v>0</v>
      </c>
      <c r="K533">
        <f t="shared" si="214"/>
        <v>129</v>
      </c>
      <c r="L533" t="str">
        <f t="shared" si="210"/>
        <v xml:space="preserve"> Ovis aries (Sheep).</v>
      </c>
      <c r="M533" t="str">
        <f t="shared" si="211"/>
        <v xml:space="preserve"> NCBI_TaxID=9940 {ECO:0000313|Ensembl:ENSOARP00000022409, ECO:0000313|Proteomes:UP000002356};</v>
      </c>
      <c r="N533" t="str">
        <f t="shared" si="215"/>
        <v>Eukaryota</v>
      </c>
      <c r="O533" t="str">
        <f t="shared" si="216"/>
        <v xml:space="preserve"> Metazoa</v>
      </c>
      <c r="P533" t="str">
        <f t="shared" si="217"/>
        <v xml:space="preserve"> Chordata</v>
      </c>
      <c r="Q533" t="str">
        <f t="shared" si="218"/>
        <v xml:space="preserve"> Craniata</v>
      </c>
      <c r="R533" t="str">
        <f t="shared" si="219"/>
        <v xml:space="preserve"> Vertebrata</v>
      </c>
      <c r="S533" t="str">
        <f t="shared" si="220"/>
        <v xml:space="preserve"> Euteleostomi</v>
      </c>
      <c r="T533" t="str">
        <f t="shared" si="221"/>
        <v>Mammalia</v>
      </c>
      <c r="U533" t="str">
        <f t="shared" si="222"/>
        <v xml:space="preserve"> Eutheria</v>
      </c>
      <c r="V533" t="str">
        <f t="shared" si="223"/>
        <v xml:space="preserve"> Laurasiatheria</v>
      </c>
      <c r="W533" t="str">
        <f t="shared" si="224"/>
        <v xml:space="preserve"> Cetartiodactyla</v>
      </c>
      <c r="X533" t="str">
        <f t="shared" si="225"/>
        <v xml:space="preserve"> Ruminantia</v>
      </c>
      <c r="Y533" t="str">
        <f t="shared" si="226"/>
        <v>Pecora</v>
      </c>
      <c r="Z533" t="str">
        <f t="shared" si="227"/>
        <v xml:space="preserve"> Bovidae</v>
      </c>
      <c r="AA533" t="str">
        <f t="shared" si="228"/>
        <v xml:space="preserve"> Caprinae</v>
      </c>
      <c r="AB533" t="str">
        <f t="shared" si="229"/>
        <v xml:space="preserve"> Ovis.</v>
      </c>
      <c r="AC533">
        <f t="shared" si="230"/>
        <v>0</v>
      </c>
      <c r="AD533">
        <f t="shared" si="231"/>
        <v>0</v>
      </c>
      <c r="AE533">
        <f t="shared" si="232"/>
        <v>0</v>
      </c>
      <c r="AF533">
        <f t="shared" si="233"/>
        <v>0</v>
      </c>
    </row>
    <row r="534" spans="1:32" x14ac:dyDescent="0.25">
      <c r="A534" t="s">
        <v>878</v>
      </c>
      <c r="B534" t="s">
        <v>879</v>
      </c>
      <c r="C534">
        <v>218</v>
      </c>
      <c r="D534" t="s">
        <v>12</v>
      </c>
      <c r="E534">
        <v>87</v>
      </c>
      <c r="F534">
        <v>203</v>
      </c>
      <c r="G534">
        <v>438</v>
      </c>
      <c r="H534" t="s">
        <v>13</v>
      </c>
      <c r="I534">
        <f t="shared" si="212"/>
        <v>1</v>
      </c>
      <c r="J534">
        <f t="shared" si="213"/>
        <v>0</v>
      </c>
      <c r="K534">
        <f t="shared" si="214"/>
        <v>117</v>
      </c>
      <c r="L534" t="str">
        <f t="shared" si="210"/>
        <v xml:space="preserve"> Ovis aries (Sheep).</v>
      </c>
      <c r="M534" t="str">
        <f t="shared" si="211"/>
        <v xml:space="preserve"> NCBI_TaxID=9940 {ECO:0000313|Ensembl:ENSOARP00000022419, ECO:0000313|Proteomes:UP000002356};</v>
      </c>
      <c r="N534" t="str">
        <f t="shared" si="215"/>
        <v>Eukaryota</v>
      </c>
      <c r="O534" t="str">
        <f t="shared" si="216"/>
        <v xml:space="preserve"> Metazoa</v>
      </c>
      <c r="P534" t="str">
        <f t="shared" si="217"/>
        <v xml:space="preserve"> Chordata</v>
      </c>
      <c r="Q534" t="str">
        <f t="shared" si="218"/>
        <v xml:space="preserve"> Craniata</v>
      </c>
      <c r="R534" t="str">
        <f t="shared" si="219"/>
        <v xml:space="preserve"> Vertebrata</v>
      </c>
      <c r="S534" t="str">
        <f t="shared" si="220"/>
        <v xml:space="preserve"> Euteleostomi</v>
      </c>
      <c r="T534" t="str">
        <f t="shared" si="221"/>
        <v>Mammalia</v>
      </c>
      <c r="U534" t="str">
        <f t="shared" si="222"/>
        <v xml:space="preserve"> Eutheria</v>
      </c>
      <c r="V534" t="str">
        <f t="shared" si="223"/>
        <v xml:space="preserve"> Laurasiatheria</v>
      </c>
      <c r="W534" t="str">
        <f t="shared" si="224"/>
        <v xml:space="preserve"> Cetartiodactyla</v>
      </c>
      <c r="X534" t="str">
        <f t="shared" si="225"/>
        <v xml:space="preserve"> Ruminantia</v>
      </c>
      <c r="Y534" t="str">
        <f t="shared" si="226"/>
        <v>Pecora</v>
      </c>
      <c r="Z534" t="str">
        <f t="shared" si="227"/>
        <v xml:space="preserve"> Bovidae</v>
      </c>
      <c r="AA534" t="str">
        <f t="shared" si="228"/>
        <v xml:space="preserve"> Caprinae</v>
      </c>
      <c r="AB534" t="str">
        <f t="shared" si="229"/>
        <v xml:space="preserve"> Ovis.</v>
      </c>
      <c r="AC534">
        <f t="shared" si="230"/>
        <v>0</v>
      </c>
      <c r="AD534">
        <f t="shared" si="231"/>
        <v>0</v>
      </c>
      <c r="AE534">
        <f t="shared" si="232"/>
        <v>0</v>
      </c>
      <c r="AF534">
        <f t="shared" si="233"/>
        <v>0</v>
      </c>
    </row>
    <row r="535" spans="1:32" x14ac:dyDescent="0.25">
      <c r="A535" t="s">
        <v>880</v>
      </c>
      <c r="B535" t="s">
        <v>881</v>
      </c>
      <c r="C535">
        <v>309</v>
      </c>
      <c r="D535" t="s">
        <v>12</v>
      </c>
      <c r="E535">
        <v>197</v>
      </c>
      <c r="F535">
        <v>306</v>
      </c>
      <c r="G535">
        <v>438</v>
      </c>
      <c r="H535" t="s">
        <v>13</v>
      </c>
      <c r="I535">
        <f t="shared" si="212"/>
        <v>1</v>
      </c>
      <c r="J535">
        <f t="shared" si="213"/>
        <v>1</v>
      </c>
      <c r="K535">
        <f t="shared" si="214"/>
        <v>110</v>
      </c>
      <c r="L535" t="str">
        <f t="shared" si="210"/>
        <v xml:space="preserve"> Ovis aries (Sheep).</v>
      </c>
      <c r="M535" t="str">
        <f t="shared" si="211"/>
        <v xml:space="preserve"> NCBI_TaxID=9940 {ECO:0000313|Ensembl:ENSOARP00000022441, ECO:0000313|Proteomes:UP000002356};</v>
      </c>
      <c r="N535" t="str">
        <f t="shared" si="215"/>
        <v>Eukaryota</v>
      </c>
      <c r="O535" t="str">
        <f t="shared" si="216"/>
        <v xml:space="preserve"> Metazoa</v>
      </c>
      <c r="P535" t="str">
        <f t="shared" si="217"/>
        <v xml:space="preserve"> Chordata</v>
      </c>
      <c r="Q535" t="str">
        <f t="shared" si="218"/>
        <v xml:space="preserve"> Craniata</v>
      </c>
      <c r="R535" t="str">
        <f t="shared" si="219"/>
        <v xml:space="preserve"> Vertebrata</v>
      </c>
      <c r="S535" t="str">
        <f t="shared" si="220"/>
        <v xml:space="preserve"> Euteleostomi</v>
      </c>
      <c r="T535" t="str">
        <f t="shared" si="221"/>
        <v>Mammalia</v>
      </c>
      <c r="U535" t="str">
        <f t="shared" si="222"/>
        <v xml:space="preserve"> Eutheria</v>
      </c>
      <c r="V535" t="str">
        <f t="shared" si="223"/>
        <v xml:space="preserve"> Laurasiatheria</v>
      </c>
      <c r="W535" t="str">
        <f t="shared" si="224"/>
        <v xml:space="preserve"> Cetartiodactyla</v>
      </c>
      <c r="X535" t="str">
        <f t="shared" si="225"/>
        <v xml:space="preserve"> Ruminantia</v>
      </c>
      <c r="Y535" t="str">
        <f t="shared" si="226"/>
        <v>Pecora</v>
      </c>
      <c r="Z535" t="str">
        <f t="shared" si="227"/>
        <v xml:space="preserve"> Bovidae</v>
      </c>
      <c r="AA535" t="str">
        <f t="shared" si="228"/>
        <v xml:space="preserve"> Caprinae</v>
      </c>
      <c r="AB535" t="str">
        <f t="shared" si="229"/>
        <v xml:space="preserve"> Ovis.</v>
      </c>
      <c r="AC535">
        <f t="shared" si="230"/>
        <v>0</v>
      </c>
      <c r="AD535">
        <f t="shared" si="231"/>
        <v>0</v>
      </c>
      <c r="AE535">
        <f t="shared" si="232"/>
        <v>0</v>
      </c>
      <c r="AF535">
        <f t="shared" si="233"/>
        <v>0</v>
      </c>
    </row>
    <row r="536" spans="1:32" x14ac:dyDescent="0.25">
      <c r="A536" t="s">
        <v>880</v>
      </c>
      <c r="B536" t="s">
        <v>881</v>
      </c>
      <c r="C536">
        <v>309</v>
      </c>
      <c r="D536" t="s">
        <v>26</v>
      </c>
      <c r="E536">
        <v>42</v>
      </c>
      <c r="F536">
        <v>150</v>
      </c>
      <c r="G536">
        <v>101</v>
      </c>
      <c r="H536" t="s">
        <v>27</v>
      </c>
      <c r="I536">
        <f t="shared" si="212"/>
        <v>1</v>
      </c>
      <c r="J536">
        <f t="shared" si="213"/>
        <v>1</v>
      </c>
      <c r="K536">
        <f t="shared" si="214"/>
        <v>110</v>
      </c>
      <c r="L536" t="str">
        <f t="shared" si="210"/>
        <v xml:space="preserve"> Ovis aries (Sheep).</v>
      </c>
      <c r="M536" t="str">
        <f t="shared" si="211"/>
        <v xml:space="preserve"> NCBI_TaxID=9940 {ECO:0000313|Ensembl:ENSOARP00000022441, ECO:0000313|Proteomes:UP000002356};</v>
      </c>
      <c r="N536" t="str">
        <f t="shared" si="215"/>
        <v>Eukaryota</v>
      </c>
      <c r="O536" t="str">
        <f t="shared" si="216"/>
        <v xml:space="preserve"> Metazoa</v>
      </c>
      <c r="P536" t="str">
        <f t="shared" si="217"/>
        <v xml:space="preserve"> Chordata</v>
      </c>
      <c r="Q536" t="str">
        <f t="shared" si="218"/>
        <v xml:space="preserve"> Craniata</v>
      </c>
      <c r="R536" t="str">
        <f t="shared" si="219"/>
        <v xml:space="preserve"> Vertebrata</v>
      </c>
      <c r="S536" t="str">
        <f t="shared" si="220"/>
        <v xml:space="preserve"> Euteleostomi</v>
      </c>
      <c r="T536" t="str">
        <f t="shared" si="221"/>
        <v>Mammalia</v>
      </c>
      <c r="U536" t="str">
        <f t="shared" si="222"/>
        <v xml:space="preserve"> Eutheria</v>
      </c>
      <c r="V536" t="str">
        <f t="shared" si="223"/>
        <v xml:space="preserve"> Laurasiatheria</v>
      </c>
      <c r="W536" t="str">
        <f t="shared" si="224"/>
        <v xml:space="preserve"> Cetartiodactyla</v>
      </c>
      <c r="X536" t="str">
        <f t="shared" si="225"/>
        <v xml:space="preserve"> Ruminantia</v>
      </c>
      <c r="Y536" t="str">
        <f t="shared" si="226"/>
        <v>Pecora</v>
      </c>
      <c r="Z536" t="str">
        <f t="shared" si="227"/>
        <v xml:space="preserve"> Bovidae</v>
      </c>
      <c r="AA536" t="str">
        <f t="shared" si="228"/>
        <v xml:space="preserve"> Caprinae</v>
      </c>
      <c r="AB536" t="str">
        <f t="shared" si="229"/>
        <v xml:space="preserve"> Ovis.</v>
      </c>
      <c r="AC536">
        <f t="shared" si="230"/>
        <v>0</v>
      </c>
      <c r="AD536">
        <f t="shared" si="231"/>
        <v>0</v>
      </c>
      <c r="AE536">
        <f t="shared" si="232"/>
        <v>0</v>
      </c>
      <c r="AF536">
        <f t="shared" si="233"/>
        <v>0</v>
      </c>
    </row>
    <row r="537" spans="1:32" x14ac:dyDescent="0.25">
      <c r="A537" t="s">
        <v>882</v>
      </c>
      <c r="B537" t="s">
        <v>883</v>
      </c>
      <c r="C537">
        <v>194</v>
      </c>
      <c r="D537" t="s">
        <v>12</v>
      </c>
      <c r="E537">
        <v>72</v>
      </c>
      <c r="F537">
        <v>184</v>
      </c>
      <c r="G537">
        <v>438</v>
      </c>
      <c r="H537" t="s">
        <v>13</v>
      </c>
      <c r="I537">
        <f t="shared" si="212"/>
        <v>1</v>
      </c>
      <c r="J537">
        <f t="shared" si="213"/>
        <v>0</v>
      </c>
      <c r="K537">
        <f t="shared" si="214"/>
        <v>113</v>
      </c>
      <c r="L537" t="str">
        <f t="shared" si="210"/>
        <v xml:space="preserve"> Rattus norvegicus (Rat).</v>
      </c>
      <c r="M537" t="str">
        <f t="shared" si="211"/>
        <v xml:space="preserve"> NCBI_TaxID=10116 {ECO:0000313|Ensembl:ENSRNOP00000013093, ECO:0000313|Proteomes:UP000002494};</v>
      </c>
      <c r="N537" t="str">
        <f t="shared" si="215"/>
        <v>Eukaryota</v>
      </c>
      <c r="O537" t="str">
        <f t="shared" si="216"/>
        <v xml:space="preserve"> Metazoa</v>
      </c>
      <c r="P537" t="str">
        <f t="shared" si="217"/>
        <v xml:space="preserve"> Chordata</v>
      </c>
      <c r="Q537" t="str">
        <f t="shared" si="218"/>
        <v xml:space="preserve"> Craniata</v>
      </c>
      <c r="R537" t="str">
        <f t="shared" si="219"/>
        <v xml:space="preserve"> Vertebrata</v>
      </c>
      <c r="S537" t="str">
        <f t="shared" si="220"/>
        <v xml:space="preserve"> Euteleostomi</v>
      </c>
      <c r="T537" t="str">
        <f t="shared" si="221"/>
        <v>Mammalia</v>
      </c>
      <c r="U537" t="str">
        <f t="shared" si="222"/>
        <v xml:space="preserve"> Eutheria</v>
      </c>
      <c r="V537" t="str">
        <f t="shared" si="223"/>
        <v xml:space="preserve"> Euarchontoglires</v>
      </c>
      <c r="W537" t="str">
        <f t="shared" si="224"/>
        <v xml:space="preserve"> Glires</v>
      </c>
      <c r="X537" t="str">
        <f t="shared" si="225"/>
        <v xml:space="preserve"> Rodentia</v>
      </c>
      <c r="Y537" t="str">
        <f t="shared" si="226"/>
        <v xml:space="preserve"> Sciurognathi</v>
      </c>
      <c r="Z537" t="str">
        <f t="shared" si="227"/>
        <v>Muroidea</v>
      </c>
      <c r="AA537" t="str">
        <f t="shared" si="228"/>
        <v xml:space="preserve"> Muridae</v>
      </c>
      <c r="AB537" t="str">
        <f t="shared" si="229"/>
        <v xml:space="preserve"> Murinae</v>
      </c>
      <c r="AC537" t="str">
        <f t="shared" si="230"/>
        <v xml:space="preserve"> Rattus.</v>
      </c>
      <c r="AD537">
        <f t="shared" si="231"/>
        <v>0</v>
      </c>
      <c r="AE537">
        <f t="shared" si="232"/>
        <v>0</v>
      </c>
      <c r="AF537">
        <f t="shared" si="23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6"/>
  <sheetViews>
    <sheetView zoomScaleNormal="100" workbookViewId="0">
      <selection activeCell="C1" sqref="C1"/>
    </sheetView>
  </sheetViews>
  <sheetFormatPr defaultRowHeight="15" x14ac:dyDescent="0.25"/>
  <cols>
    <col min="2" max="3" width="9.140625" style="2"/>
    <col min="4" max="4" width="8.42578125" style="4" customWidth="1"/>
    <col min="5" max="23" width="3.7109375" style="1" customWidth="1"/>
    <col min="24" max="24" width="8.85546875" style="1"/>
    <col min="25" max="25" width="38.28515625" customWidth="1"/>
    <col min="26" max="26" width="18.140625" customWidth="1"/>
  </cols>
  <sheetData>
    <row r="1" spans="1:4" x14ac:dyDescent="0.25">
      <c r="A1" t="s">
        <v>8</v>
      </c>
      <c r="B1" s="2" t="s">
        <v>12</v>
      </c>
      <c r="C1" s="2" t="s">
        <v>26</v>
      </c>
      <c r="D1" s="3"/>
    </row>
    <row r="2" spans="1:4" x14ac:dyDescent="0.25">
      <c r="A2" t="s">
        <v>11</v>
      </c>
      <c r="B2" s="2">
        <v>1</v>
      </c>
      <c r="C2" s="2">
        <v>0</v>
      </c>
    </row>
    <row r="3" spans="1:4" x14ac:dyDescent="0.25">
      <c r="A3" t="s">
        <v>15</v>
      </c>
      <c r="B3" s="2">
        <v>1</v>
      </c>
      <c r="C3" s="2">
        <v>0</v>
      </c>
    </row>
    <row r="4" spans="1:4" x14ac:dyDescent="0.25">
      <c r="A4" t="s">
        <v>17</v>
      </c>
      <c r="B4" s="2">
        <v>1</v>
      </c>
      <c r="C4" s="2">
        <v>0</v>
      </c>
    </row>
    <row r="5" spans="1:4" x14ac:dyDescent="0.25">
      <c r="A5" t="s">
        <v>19</v>
      </c>
      <c r="B5" s="2">
        <v>1</v>
      </c>
      <c r="C5" s="2">
        <v>0</v>
      </c>
    </row>
    <row r="6" spans="1:4" x14ac:dyDescent="0.25">
      <c r="A6" t="s">
        <v>21</v>
      </c>
      <c r="B6" s="2">
        <v>1</v>
      </c>
      <c r="C6" s="2">
        <v>0</v>
      </c>
    </row>
    <row r="7" spans="1:4" x14ac:dyDescent="0.25">
      <c r="A7" t="s">
        <v>23</v>
      </c>
      <c r="B7" s="2">
        <v>1</v>
      </c>
      <c r="C7" s="2">
        <v>0</v>
      </c>
    </row>
    <row r="8" spans="1:4" x14ac:dyDescent="0.25">
      <c r="A8" t="s">
        <v>25</v>
      </c>
      <c r="B8" s="2">
        <v>1</v>
      </c>
      <c r="C8" s="2">
        <v>1</v>
      </c>
    </row>
    <row r="9" spans="1:4" x14ac:dyDescent="0.25">
      <c r="A9" t="s">
        <v>29</v>
      </c>
      <c r="B9" s="2">
        <v>1</v>
      </c>
      <c r="C9" s="2">
        <v>0</v>
      </c>
    </row>
    <row r="10" spans="1:4" x14ac:dyDescent="0.25">
      <c r="A10" t="s">
        <v>31</v>
      </c>
      <c r="B10" s="2">
        <v>1</v>
      </c>
      <c r="C10" s="2">
        <v>0</v>
      </c>
    </row>
    <row r="11" spans="1:4" x14ac:dyDescent="0.25">
      <c r="A11" t="s">
        <v>33</v>
      </c>
      <c r="B11" s="2">
        <v>1</v>
      </c>
      <c r="C11" s="2">
        <v>0</v>
      </c>
    </row>
    <row r="12" spans="1:4" x14ac:dyDescent="0.25">
      <c r="A12" t="s">
        <v>35</v>
      </c>
      <c r="B12" s="2">
        <v>1</v>
      </c>
      <c r="C12" s="2">
        <v>0</v>
      </c>
    </row>
    <row r="13" spans="1:4" x14ac:dyDescent="0.25">
      <c r="A13" t="s">
        <v>37</v>
      </c>
      <c r="B13" s="2">
        <v>1</v>
      </c>
      <c r="C13" s="2">
        <v>1</v>
      </c>
    </row>
    <row r="14" spans="1:4" x14ac:dyDescent="0.25">
      <c r="A14" t="s">
        <v>39</v>
      </c>
      <c r="B14" s="2">
        <v>1</v>
      </c>
      <c r="C14" s="2">
        <v>0</v>
      </c>
    </row>
    <row r="15" spans="1:4" x14ac:dyDescent="0.25">
      <c r="A15" t="s">
        <v>41</v>
      </c>
      <c r="B15" s="2">
        <v>1</v>
      </c>
      <c r="C15" s="2">
        <v>0</v>
      </c>
    </row>
    <row r="16" spans="1:4" x14ac:dyDescent="0.25">
      <c r="A16" t="s">
        <v>43</v>
      </c>
      <c r="B16" s="2">
        <v>1</v>
      </c>
      <c r="C16" s="2">
        <v>0</v>
      </c>
    </row>
    <row r="17" spans="1:3" x14ac:dyDescent="0.25">
      <c r="A17" t="s">
        <v>45</v>
      </c>
      <c r="B17" s="2">
        <v>1</v>
      </c>
      <c r="C17" s="2">
        <v>1</v>
      </c>
    </row>
    <row r="18" spans="1:3" x14ac:dyDescent="0.25">
      <c r="A18" t="s">
        <v>47</v>
      </c>
      <c r="B18" s="2">
        <v>1</v>
      </c>
      <c r="C18" s="2">
        <v>0</v>
      </c>
    </row>
    <row r="19" spans="1:3" x14ac:dyDescent="0.25">
      <c r="A19" t="s">
        <v>49</v>
      </c>
      <c r="B19" s="2">
        <v>1</v>
      </c>
      <c r="C19" s="2">
        <v>0</v>
      </c>
    </row>
    <row r="20" spans="1:3" x14ac:dyDescent="0.25">
      <c r="A20" t="s">
        <v>51</v>
      </c>
      <c r="B20" s="2">
        <v>1</v>
      </c>
      <c r="C20" s="2">
        <v>0</v>
      </c>
    </row>
    <row r="21" spans="1:3" x14ac:dyDescent="0.25">
      <c r="A21" t="s">
        <v>53</v>
      </c>
      <c r="B21" s="2">
        <v>1</v>
      </c>
      <c r="C21" s="2">
        <v>0</v>
      </c>
    </row>
    <row r="22" spans="1:3" x14ac:dyDescent="0.25">
      <c r="A22" t="s">
        <v>55</v>
      </c>
      <c r="B22" s="2">
        <v>1</v>
      </c>
      <c r="C22" s="2">
        <v>0</v>
      </c>
    </row>
    <row r="23" spans="1:3" x14ac:dyDescent="0.25">
      <c r="A23" t="s">
        <v>57</v>
      </c>
      <c r="B23" s="2">
        <v>1</v>
      </c>
      <c r="C23" s="2">
        <v>0</v>
      </c>
    </row>
    <row r="24" spans="1:3" x14ac:dyDescent="0.25">
      <c r="A24" t="s">
        <v>59</v>
      </c>
      <c r="B24" s="2">
        <v>1</v>
      </c>
      <c r="C24" s="2">
        <v>1</v>
      </c>
    </row>
    <row r="25" spans="1:3" x14ac:dyDescent="0.25">
      <c r="A25" t="s">
        <v>61</v>
      </c>
      <c r="B25" s="2">
        <v>1</v>
      </c>
      <c r="C25" s="2">
        <v>1</v>
      </c>
    </row>
    <row r="26" spans="1:3" x14ac:dyDescent="0.25">
      <c r="A26" t="s">
        <v>63</v>
      </c>
      <c r="B26" s="2">
        <v>1</v>
      </c>
      <c r="C26" s="2">
        <v>1</v>
      </c>
    </row>
    <row r="27" spans="1:3" x14ac:dyDescent="0.25">
      <c r="A27" t="s">
        <v>65</v>
      </c>
      <c r="B27" s="2">
        <v>1</v>
      </c>
      <c r="C27" s="2">
        <v>0</v>
      </c>
    </row>
    <row r="28" spans="1:3" x14ac:dyDescent="0.25">
      <c r="A28" t="s">
        <v>67</v>
      </c>
      <c r="B28" s="2">
        <v>1</v>
      </c>
      <c r="C28" s="2">
        <v>0</v>
      </c>
    </row>
    <row r="29" spans="1:3" x14ac:dyDescent="0.25">
      <c r="A29" t="s">
        <v>69</v>
      </c>
      <c r="B29" s="2">
        <v>1</v>
      </c>
      <c r="C29" s="2">
        <v>0</v>
      </c>
    </row>
    <row r="30" spans="1:3" x14ac:dyDescent="0.25">
      <c r="A30" t="s">
        <v>71</v>
      </c>
      <c r="B30" s="2">
        <v>1</v>
      </c>
      <c r="C30" s="2">
        <v>0</v>
      </c>
    </row>
    <row r="31" spans="1:3" x14ac:dyDescent="0.25">
      <c r="A31" t="s">
        <v>73</v>
      </c>
      <c r="B31" s="2">
        <v>1</v>
      </c>
      <c r="C31" s="2">
        <v>0</v>
      </c>
    </row>
    <row r="32" spans="1:3" x14ac:dyDescent="0.25">
      <c r="A32" t="s">
        <v>75</v>
      </c>
      <c r="B32" s="2">
        <v>1</v>
      </c>
      <c r="C32" s="2">
        <v>0</v>
      </c>
    </row>
    <row r="33" spans="1:3" x14ac:dyDescent="0.25">
      <c r="A33" t="s">
        <v>77</v>
      </c>
      <c r="B33" s="2">
        <v>1</v>
      </c>
      <c r="C33" s="2">
        <v>0</v>
      </c>
    </row>
    <row r="34" spans="1:3" x14ac:dyDescent="0.25">
      <c r="A34" t="s">
        <v>79</v>
      </c>
      <c r="B34" s="2">
        <v>1</v>
      </c>
      <c r="C34" s="2">
        <v>1</v>
      </c>
    </row>
    <row r="35" spans="1:3" x14ac:dyDescent="0.25">
      <c r="A35" t="s">
        <v>81</v>
      </c>
      <c r="B35" s="2">
        <v>1</v>
      </c>
      <c r="C35" s="2">
        <v>1</v>
      </c>
    </row>
    <row r="36" spans="1:3" x14ac:dyDescent="0.25">
      <c r="A36" t="s">
        <v>83</v>
      </c>
      <c r="B36" s="2">
        <v>1</v>
      </c>
      <c r="C36" s="2">
        <v>0</v>
      </c>
    </row>
    <row r="37" spans="1:3" x14ac:dyDescent="0.25">
      <c r="A37" t="s">
        <v>85</v>
      </c>
      <c r="B37" s="2">
        <v>1</v>
      </c>
      <c r="C37" s="2">
        <v>1</v>
      </c>
    </row>
    <row r="38" spans="1:3" x14ac:dyDescent="0.25">
      <c r="A38" t="s">
        <v>87</v>
      </c>
      <c r="B38" s="2">
        <v>1</v>
      </c>
      <c r="C38" s="2">
        <v>1</v>
      </c>
    </row>
    <row r="39" spans="1:3" x14ac:dyDescent="0.25">
      <c r="A39" t="s">
        <v>89</v>
      </c>
      <c r="B39" s="2">
        <v>1</v>
      </c>
      <c r="C39" s="2">
        <v>1</v>
      </c>
    </row>
    <row r="40" spans="1:3" x14ac:dyDescent="0.25">
      <c r="A40" t="s">
        <v>91</v>
      </c>
      <c r="B40" s="2">
        <v>1</v>
      </c>
      <c r="C40" s="2">
        <v>1</v>
      </c>
    </row>
    <row r="41" spans="1:3" x14ac:dyDescent="0.25">
      <c r="A41" t="s">
        <v>93</v>
      </c>
      <c r="B41" s="2">
        <v>1</v>
      </c>
      <c r="C41" s="2">
        <v>1</v>
      </c>
    </row>
    <row r="42" spans="1:3" x14ac:dyDescent="0.25">
      <c r="A42" t="s">
        <v>95</v>
      </c>
      <c r="B42" s="2">
        <v>1</v>
      </c>
      <c r="C42" s="2">
        <v>0</v>
      </c>
    </row>
    <row r="43" spans="1:3" x14ac:dyDescent="0.25">
      <c r="A43" t="s">
        <v>97</v>
      </c>
      <c r="B43" s="2">
        <v>1</v>
      </c>
      <c r="C43" s="2">
        <v>0</v>
      </c>
    </row>
    <row r="44" spans="1:3" x14ac:dyDescent="0.25">
      <c r="A44" t="s">
        <v>99</v>
      </c>
      <c r="B44" s="2">
        <v>1</v>
      </c>
      <c r="C44" s="2">
        <v>0</v>
      </c>
    </row>
    <row r="45" spans="1:3" x14ac:dyDescent="0.25">
      <c r="A45" t="s">
        <v>101</v>
      </c>
      <c r="B45" s="2">
        <v>1</v>
      </c>
      <c r="C45" s="2">
        <v>0</v>
      </c>
    </row>
    <row r="46" spans="1:3" x14ac:dyDescent="0.25">
      <c r="A46" t="s">
        <v>103</v>
      </c>
      <c r="B46" s="2">
        <v>1</v>
      </c>
      <c r="C46" s="2">
        <v>0</v>
      </c>
    </row>
    <row r="47" spans="1:3" x14ac:dyDescent="0.25">
      <c r="A47" t="s">
        <v>105</v>
      </c>
      <c r="B47" s="2">
        <v>1</v>
      </c>
      <c r="C47" s="2">
        <v>0</v>
      </c>
    </row>
    <row r="48" spans="1:3" x14ac:dyDescent="0.25">
      <c r="A48" t="s">
        <v>107</v>
      </c>
      <c r="B48" s="2">
        <v>1</v>
      </c>
      <c r="C48" s="2">
        <v>0</v>
      </c>
    </row>
    <row r="49" spans="1:3" x14ac:dyDescent="0.25">
      <c r="A49" t="s">
        <v>109</v>
      </c>
      <c r="B49" s="2">
        <v>1</v>
      </c>
      <c r="C49" s="2">
        <v>0</v>
      </c>
    </row>
    <row r="50" spans="1:3" x14ac:dyDescent="0.25">
      <c r="A50" t="s">
        <v>111</v>
      </c>
      <c r="B50" s="2">
        <v>1</v>
      </c>
      <c r="C50" s="2">
        <v>0</v>
      </c>
    </row>
    <row r="51" spans="1:3" x14ac:dyDescent="0.25">
      <c r="A51" t="s">
        <v>113</v>
      </c>
      <c r="B51" s="2">
        <v>1</v>
      </c>
      <c r="C51" s="2">
        <v>0</v>
      </c>
    </row>
    <row r="52" spans="1:3" x14ac:dyDescent="0.25">
      <c r="A52" t="s">
        <v>115</v>
      </c>
      <c r="B52" s="2">
        <v>1</v>
      </c>
      <c r="C52" s="2">
        <v>0</v>
      </c>
    </row>
    <row r="53" spans="1:3" x14ac:dyDescent="0.25">
      <c r="A53" t="s">
        <v>117</v>
      </c>
      <c r="B53" s="2">
        <v>1</v>
      </c>
      <c r="C53" s="2">
        <v>0</v>
      </c>
    </row>
    <row r="54" spans="1:3" x14ac:dyDescent="0.25">
      <c r="A54" t="s">
        <v>119</v>
      </c>
      <c r="B54" s="2">
        <v>1</v>
      </c>
      <c r="C54" s="2">
        <v>1</v>
      </c>
    </row>
    <row r="55" spans="1:3" x14ac:dyDescent="0.25">
      <c r="A55" t="s">
        <v>121</v>
      </c>
      <c r="B55" s="2">
        <v>1</v>
      </c>
      <c r="C55" s="2">
        <v>0</v>
      </c>
    </row>
    <row r="56" spans="1:3" x14ac:dyDescent="0.25">
      <c r="A56" t="s">
        <v>123</v>
      </c>
      <c r="B56" s="2">
        <v>1</v>
      </c>
      <c r="C56" s="2">
        <v>1</v>
      </c>
    </row>
    <row r="57" spans="1:3" x14ac:dyDescent="0.25">
      <c r="A57" t="s">
        <v>125</v>
      </c>
      <c r="B57" s="2">
        <v>1</v>
      </c>
      <c r="C57" s="2">
        <v>0</v>
      </c>
    </row>
    <row r="58" spans="1:3" x14ac:dyDescent="0.25">
      <c r="A58" t="s">
        <v>127</v>
      </c>
      <c r="B58" s="2">
        <v>1</v>
      </c>
      <c r="C58" s="2">
        <v>0</v>
      </c>
    </row>
    <row r="59" spans="1:3" x14ac:dyDescent="0.25">
      <c r="A59" t="s">
        <v>129</v>
      </c>
      <c r="B59" s="2">
        <v>1</v>
      </c>
      <c r="C59" s="2">
        <v>0</v>
      </c>
    </row>
    <row r="60" spans="1:3" x14ac:dyDescent="0.25">
      <c r="A60" t="s">
        <v>131</v>
      </c>
      <c r="B60" s="2">
        <v>1</v>
      </c>
      <c r="C60" s="2">
        <v>0</v>
      </c>
    </row>
    <row r="61" spans="1:3" x14ac:dyDescent="0.25">
      <c r="A61" t="s">
        <v>133</v>
      </c>
      <c r="B61" s="2">
        <v>1</v>
      </c>
      <c r="C61" s="2">
        <v>0</v>
      </c>
    </row>
    <row r="62" spans="1:3" x14ac:dyDescent="0.25">
      <c r="A62" t="s">
        <v>135</v>
      </c>
      <c r="B62" s="2">
        <v>1</v>
      </c>
      <c r="C62" s="2">
        <v>0</v>
      </c>
    </row>
    <row r="63" spans="1:3" x14ac:dyDescent="0.25">
      <c r="A63" t="s">
        <v>137</v>
      </c>
      <c r="B63" s="2">
        <v>1</v>
      </c>
      <c r="C63" s="2">
        <v>1</v>
      </c>
    </row>
    <row r="64" spans="1:3" x14ac:dyDescent="0.25">
      <c r="A64" t="s">
        <v>139</v>
      </c>
      <c r="B64" s="2">
        <v>1</v>
      </c>
      <c r="C64" s="2">
        <v>0</v>
      </c>
    </row>
    <row r="65" spans="1:3" x14ac:dyDescent="0.25">
      <c r="A65" t="s">
        <v>141</v>
      </c>
      <c r="B65" s="2">
        <v>1</v>
      </c>
      <c r="C65" s="2">
        <v>1</v>
      </c>
    </row>
    <row r="66" spans="1:3" x14ac:dyDescent="0.25">
      <c r="A66" t="s">
        <v>143</v>
      </c>
      <c r="B66" s="2">
        <v>1</v>
      </c>
      <c r="C66" s="2">
        <v>1</v>
      </c>
    </row>
    <row r="67" spans="1:3" x14ac:dyDescent="0.25">
      <c r="A67" t="s">
        <v>145</v>
      </c>
      <c r="B67" s="2">
        <v>1</v>
      </c>
      <c r="C67" s="2">
        <v>0</v>
      </c>
    </row>
    <row r="68" spans="1:3" x14ac:dyDescent="0.25">
      <c r="A68" t="s">
        <v>147</v>
      </c>
      <c r="B68" s="2">
        <v>1</v>
      </c>
      <c r="C68" s="2">
        <v>0</v>
      </c>
    </row>
    <row r="69" spans="1:3" x14ac:dyDescent="0.25">
      <c r="A69" t="s">
        <v>149</v>
      </c>
      <c r="B69" s="2">
        <v>1</v>
      </c>
      <c r="C69" s="2">
        <v>0</v>
      </c>
    </row>
    <row r="70" spans="1:3" x14ac:dyDescent="0.25">
      <c r="A70" t="s">
        <v>151</v>
      </c>
      <c r="B70" s="2">
        <v>1</v>
      </c>
      <c r="C70" s="2">
        <v>0</v>
      </c>
    </row>
    <row r="71" spans="1:3" x14ac:dyDescent="0.25">
      <c r="A71" t="s">
        <v>153</v>
      </c>
      <c r="B71" s="2">
        <v>1</v>
      </c>
      <c r="C71" s="2">
        <v>1</v>
      </c>
    </row>
    <row r="72" spans="1:3" x14ac:dyDescent="0.25">
      <c r="A72" t="s">
        <v>155</v>
      </c>
      <c r="B72" s="2">
        <v>1</v>
      </c>
      <c r="C72" s="2">
        <v>0</v>
      </c>
    </row>
    <row r="73" spans="1:3" x14ac:dyDescent="0.25">
      <c r="A73" t="s">
        <v>157</v>
      </c>
      <c r="B73" s="2">
        <v>1</v>
      </c>
      <c r="C73" s="2">
        <v>0</v>
      </c>
    </row>
    <row r="74" spans="1:3" x14ac:dyDescent="0.25">
      <c r="A74" t="s">
        <v>159</v>
      </c>
      <c r="B74" s="2">
        <v>1</v>
      </c>
      <c r="C74" s="2">
        <v>0</v>
      </c>
    </row>
    <row r="75" spans="1:3" x14ac:dyDescent="0.25">
      <c r="A75" t="s">
        <v>161</v>
      </c>
      <c r="B75" s="2">
        <v>1</v>
      </c>
      <c r="C75" s="2">
        <v>0</v>
      </c>
    </row>
    <row r="76" spans="1:3" x14ac:dyDescent="0.25">
      <c r="A76" t="s">
        <v>163</v>
      </c>
      <c r="B76" s="2">
        <v>1</v>
      </c>
      <c r="C76" s="2">
        <v>0</v>
      </c>
    </row>
    <row r="77" spans="1:3" x14ac:dyDescent="0.25">
      <c r="A77" t="s">
        <v>165</v>
      </c>
      <c r="B77" s="2">
        <v>1</v>
      </c>
      <c r="C77" s="2">
        <v>0</v>
      </c>
    </row>
    <row r="78" spans="1:3" x14ac:dyDescent="0.25">
      <c r="A78" t="s">
        <v>167</v>
      </c>
      <c r="B78" s="2">
        <v>1</v>
      </c>
      <c r="C78" s="2">
        <v>0</v>
      </c>
    </row>
    <row r="79" spans="1:3" x14ac:dyDescent="0.25">
      <c r="A79" t="s">
        <v>169</v>
      </c>
      <c r="B79" s="2">
        <v>1</v>
      </c>
      <c r="C79" s="2">
        <v>0</v>
      </c>
    </row>
    <row r="80" spans="1:3" x14ac:dyDescent="0.25">
      <c r="A80" t="s">
        <v>171</v>
      </c>
      <c r="B80" s="2">
        <v>1</v>
      </c>
      <c r="C80" s="2">
        <v>0</v>
      </c>
    </row>
    <row r="81" spans="1:3" x14ac:dyDescent="0.25">
      <c r="A81" t="s">
        <v>173</v>
      </c>
      <c r="B81" s="2">
        <v>1</v>
      </c>
      <c r="C81" s="2">
        <v>0</v>
      </c>
    </row>
    <row r="82" spans="1:3" x14ac:dyDescent="0.25">
      <c r="A82" t="s">
        <v>175</v>
      </c>
      <c r="B82" s="2">
        <v>1</v>
      </c>
      <c r="C82" s="2">
        <v>0</v>
      </c>
    </row>
    <row r="83" spans="1:3" x14ac:dyDescent="0.25">
      <c r="A83" t="s">
        <v>177</v>
      </c>
      <c r="B83" s="2">
        <v>1</v>
      </c>
      <c r="C83" s="2">
        <v>0</v>
      </c>
    </row>
    <row r="84" spans="1:3" x14ac:dyDescent="0.25">
      <c r="A84" t="s">
        <v>179</v>
      </c>
      <c r="B84" s="2">
        <v>1</v>
      </c>
      <c r="C84" s="2">
        <v>0</v>
      </c>
    </row>
    <row r="85" spans="1:3" x14ac:dyDescent="0.25">
      <c r="A85" t="s">
        <v>181</v>
      </c>
      <c r="B85" s="2">
        <v>1</v>
      </c>
      <c r="C85" s="2">
        <v>0</v>
      </c>
    </row>
    <row r="86" spans="1:3" x14ac:dyDescent="0.25">
      <c r="A86" t="s">
        <v>183</v>
      </c>
      <c r="B86" s="2">
        <v>1</v>
      </c>
      <c r="C86" s="2">
        <v>0</v>
      </c>
    </row>
    <row r="87" spans="1:3" x14ac:dyDescent="0.25">
      <c r="A87" t="s">
        <v>185</v>
      </c>
      <c r="B87" s="2">
        <v>1</v>
      </c>
      <c r="C87" s="2">
        <v>1</v>
      </c>
    </row>
    <row r="88" spans="1:3" x14ac:dyDescent="0.25">
      <c r="A88" t="s">
        <v>187</v>
      </c>
      <c r="B88" s="2">
        <v>1</v>
      </c>
      <c r="C88" s="2">
        <v>0</v>
      </c>
    </row>
    <row r="89" spans="1:3" x14ac:dyDescent="0.25">
      <c r="A89" t="s">
        <v>189</v>
      </c>
      <c r="B89" s="2">
        <v>1</v>
      </c>
      <c r="C89" s="2">
        <v>0</v>
      </c>
    </row>
    <row r="90" spans="1:3" x14ac:dyDescent="0.25">
      <c r="A90" t="s">
        <v>191</v>
      </c>
      <c r="B90" s="2">
        <v>1</v>
      </c>
      <c r="C90" s="2">
        <v>0</v>
      </c>
    </row>
    <row r="91" spans="1:3" x14ac:dyDescent="0.25">
      <c r="A91" t="s">
        <v>193</v>
      </c>
      <c r="B91" s="2">
        <v>1</v>
      </c>
      <c r="C91" s="2">
        <v>1</v>
      </c>
    </row>
    <row r="92" spans="1:3" x14ac:dyDescent="0.25">
      <c r="A92" t="s">
        <v>195</v>
      </c>
      <c r="B92" s="2">
        <v>1</v>
      </c>
      <c r="C92" s="2">
        <v>0</v>
      </c>
    </row>
    <row r="93" spans="1:3" x14ac:dyDescent="0.25">
      <c r="A93" t="s">
        <v>197</v>
      </c>
      <c r="B93" s="2">
        <v>1</v>
      </c>
      <c r="C93" s="2">
        <v>0</v>
      </c>
    </row>
    <row r="94" spans="1:3" x14ac:dyDescent="0.25">
      <c r="A94" t="s">
        <v>199</v>
      </c>
      <c r="B94" s="2">
        <v>1</v>
      </c>
      <c r="C94" s="2">
        <v>0</v>
      </c>
    </row>
    <row r="95" spans="1:3" x14ac:dyDescent="0.25">
      <c r="A95" t="s">
        <v>201</v>
      </c>
      <c r="B95" s="2">
        <v>1</v>
      </c>
      <c r="C95" s="2">
        <v>1</v>
      </c>
    </row>
    <row r="96" spans="1:3" x14ac:dyDescent="0.25">
      <c r="A96" t="s">
        <v>203</v>
      </c>
      <c r="B96" s="2">
        <v>1</v>
      </c>
      <c r="C96" s="2">
        <v>0</v>
      </c>
    </row>
    <row r="97" spans="1:3" x14ac:dyDescent="0.25">
      <c r="A97" t="s">
        <v>205</v>
      </c>
      <c r="B97" s="2">
        <v>1</v>
      </c>
      <c r="C97" s="2">
        <v>0</v>
      </c>
    </row>
    <row r="98" spans="1:3" x14ac:dyDescent="0.25">
      <c r="A98" t="s">
        <v>207</v>
      </c>
      <c r="B98" s="2">
        <v>1</v>
      </c>
      <c r="C98" s="2">
        <v>0</v>
      </c>
    </row>
    <row r="99" spans="1:3" x14ac:dyDescent="0.25">
      <c r="A99" t="s">
        <v>209</v>
      </c>
      <c r="B99" s="2">
        <v>1</v>
      </c>
      <c r="C99" s="2">
        <v>1</v>
      </c>
    </row>
    <row r="100" spans="1:3" x14ac:dyDescent="0.25">
      <c r="A100" t="s">
        <v>211</v>
      </c>
      <c r="B100" s="2">
        <v>1</v>
      </c>
      <c r="C100" s="2">
        <v>0</v>
      </c>
    </row>
    <row r="101" spans="1:3" x14ac:dyDescent="0.25">
      <c r="A101" t="s">
        <v>213</v>
      </c>
      <c r="B101" s="2">
        <v>1</v>
      </c>
      <c r="C101" s="2">
        <v>1</v>
      </c>
    </row>
    <row r="102" spans="1:3" x14ac:dyDescent="0.25">
      <c r="A102" t="s">
        <v>215</v>
      </c>
      <c r="B102" s="2">
        <v>1</v>
      </c>
      <c r="C102" s="2">
        <v>0</v>
      </c>
    </row>
    <row r="103" spans="1:3" x14ac:dyDescent="0.25">
      <c r="A103" t="s">
        <v>217</v>
      </c>
      <c r="B103" s="2">
        <v>1</v>
      </c>
      <c r="C103" s="2">
        <v>0</v>
      </c>
    </row>
    <row r="104" spans="1:3" x14ac:dyDescent="0.25">
      <c r="A104" t="s">
        <v>219</v>
      </c>
      <c r="B104" s="2">
        <v>1</v>
      </c>
      <c r="C104" s="2">
        <v>0</v>
      </c>
    </row>
    <row r="105" spans="1:3" x14ac:dyDescent="0.25">
      <c r="A105" t="s">
        <v>221</v>
      </c>
      <c r="B105" s="2">
        <v>1</v>
      </c>
      <c r="C105" s="2">
        <v>0</v>
      </c>
    </row>
    <row r="106" spans="1:3" x14ac:dyDescent="0.25">
      <c r="A106" t="s">
        <v>223</v>
      </c>
      <c r="B106" s="2">
        <v>1</v>
      </c>
      <c r="C106" s="2">
        <v>0</v>
      </c>
    </row>
    <row r="107" spans="1:3" x14ac:dyDescent="0.25">
      <c r="A107" t="s">
        <v>225</v>
      </c>
      <c r="B107" s="2">
        <v>1</v>
      </c>
      <c r="C107" s="2">
        <v>0</v>
      </c>
    </row>
    <row r="108" spans="1:3" x14ac:dyDescent="0.25">
      <c r="A108" t="s">
        <v>227</v>
      </c>
      <c r="B108" s="2">
        <v>1</v>
      </c>
      <c r="C108" s="2">
        <v>0</v>
      </c>
    </row>
    <row r="109" spans="1:3" x14ac:dyDescent="0.25">
      <c r="A109" t="s">
        <v>229</v>
      </c>
      <c r="B109" s="2">
        <v>1</v>
      </c>
      <c r="C109" s="2">
        <v>1</v>
      </c>
    </row>
    <row r="110" spans="1:3" x14ac:dyDescent="0.25">
      <c r="A110" t="s">
        <v>231</v>
      </c>
      <c r="B110" s="2">
        <v>1</v>
      </c>
      <c r="C110" s="2">
        <v>1</v>
      </c>
    </row>
    <row r="111" spans="1:3" x14ac:dyDescent="0.25">
      <c r="A111" t="s">
        <v>233</v>
      </c>
      <c r="B111" s="2">
        <v>1</v>
      </c>
      <c r="C111" s="2">
        <v>0</v>
      </c>
    </row>
    <row r="112" spans="1:3" x14ac:dyDescent="0.25">
      <c r="A112" t="s">
        <v>235</v>
      </c>
      <c r="B112" s="2">
        <v>1</v>
      </c>
      <c r="C112" s="2">
        <v>0</v>
      </c>
    </row>
    <row r="113" spans="1:3" x14ac:dyDescent="0.25">
      <c r="A113" t="s">
        <v>237</v>
      </c>
      <c r="B113" s="2">
        <v>1</v>
      </c>
      <c r="C113" s="2">
        <v>0</v>
      </c>
    </row>
    <row r="114" spans="1:3" x14ac:dyDescent="0.25">
      <c r="A114" t="s">
        <v>239</v>
      </c>
      <c r="B114" s="2">
        <v>1</v>
      </c>
      <c r="C114" s="2">
        <v>0</v>
      </c>
    </row>
    <row r="115" spans="1:3" x14ac:dyDescent="0.25">
      <c r="A115" t="s">
        <v>241</v>
      </c>
      <c r="B115" s="2">
        <v>1</v>
      </c>
      <c r="C115" s="2">
        <v>0</v>
      </c>
    </row>
    <row r="116" spans="1:3" x14ac:dyDescent="0.25">
      <c r="A116" t="s">
        <v>243</v>
      </c>
      <c r="B116" s="2">
        <v>1</v>
      </c>
      <c r="C116" s="2">
        <v>0</v>
      </c>
    </row>
    <row r="117" spans="1:3" x14ac:dyDescent="0.25">
      <c r="A117" t="s">
        <v>245</v>
      </c>
      <c r="B117" s="2">
        <v>1</v>
      </c>
      <c r="C117" s="2">
        <v>0</v>
      </c>
    </row>
    <row r="118" spans="1:3" x14ac:dyDescent="0.25">
      <c r="A118" t="s">
        <v>247</v>
      </c>
      <c r="B118" s="2">
        <v>1</v>
      </c>
      <c r="C118" s="2">
        <v>0</v>
      </c>
    </row>
    <row r="119" spans="1:3" x14ac:dyDescent="0.25">
      <c r="A119" t="s">
        <v>249</v>
      </c>
      <c r="B119" s="2">
        <v>1</v>
      </c>
      <c r="C119" s="2">
        <v>0</v>
      </c>
    </row>
    <row r="120" spans="1:3" x14ac:dyDescent="0.25">
      <c r="A120" t="s">
        <v>251</v>
      </c>
      <c r="B120" s="2">
        <v>1</v>
      </c>
      <c r="C120" s="2">
        <v>0</v>
      </c>
    </row>
    <row r="121" spans="1:3" x14ac:dyDescent="0.25">
      <c r="A121" t="s">
        <v>253</v>
      </c>
      <c r="B121" s="2">
        <v>1</v>
      </c>
      <c r="C121" s="2">
        <v>0</v>
      </c>
    </row>
    <row r="122" spans="1:3" x14ac:dyDescent="0.25">
      <c r="A122" t="s">
        <v>255</v>
      </c>
      <c r="B122" s="2">
        <v>1</v>
      </c>
      <c r="C122" s="2">
        <v>0</v>
      </c>
    </row>
    <row r="123" spans="1:3" x14ac:dyDescent="0.25">
      <c r="A123" t="s">
        <v>257</v>
      </c>
      <c r="B123" s="2">
        <v>1</v>
      </c>
      <c r="C123" s="2">
        <v>0</v>
      </c>
    </row>
    <row r="124" spans="1:3" x14ac:dyDescent="0.25">
      <c r="A124" t="s">
        <v>259</v>
      </c>
      <c r="B124" s="2">
        <v>1</v>
      </c>
      <c r="C124" s="2">
        <v>0</v>
      </c>
    </row>
    <row r="125" spans="1:3" x14ac:dyDescent="0.25">
      <c r="A125" t="s">
        <v>261</v>
      </c>
      <c r="B125" s="2">
        <v>1</v>
      </c>
      <c r="C125" s="2">
        <v>0</v>
      </c>
    </row>
    <row r="126" spans="1:3" x14ac:dyDescent="0.25">
      <c r="A126" t="s">
        <v>263</v>
      </c>
      <c r="B126" s="2">
        <v>1</v>
      </c>
      <c r="C126" s="2">
        <v>0</v>
      </c>
    </row>
    <row r="127" spans="1:3" x14ac:dyDescent="0.25">
      <c r="A127" t="s">
        <v>265</v>
      </c>
      <c r="B127" s="2">
        <v>1</v>
      </c>
      <c r="C127" s="2">
        <v>0</v>
      </c>
    </row>
    <row r="128" spans="1:3" x14ac:dyDescent="0.25">
      <c r="A128" t="s">
        <v>267</v>
      </c>
      <c r="B128" s="2">
        <v>1</v>
      </c>
      <c r="C128" s="2">
        <v>1</v>
      </c>
    </row>
    <row r="129" spans="1:3" x14ac:dyDescent="0.25">
      <c r="A129" t="s">
        <v>269</v>
      </c>
      <c r="B129" s="2">
        <v>1</v>
      </c>
      <c r="C129" s="2">
        <v>1</v>
      </c>
    </row>
    <row r="130" spans="1:3" x14ac:dyDescent="0.25">
      <c r="A130" t="s">
        <v>271</v>
      </c>
      <c r="B130" s="2">
        <v>1</v>
      </c>
      <c r="C130" s="2">
        <v>0</v>
      </c>
    </row>
    <row r="131" spans="1:3" x14ac:dyDescent="0.25">
      <c r="A131" t="s">
        <v>273</v>
      </c>
      <c r="B131" s="2">
        <v>1</v>
      </c>
      <c r="C131" s="2">
        <v>1</v>
      </c>
    </row>
    <row r="132" spans="1:3" x14ac:dyDescent="0.25">
      <c r="A132" t="s">
        <v>275</v>
      </c>
      <c r="B132" s="2">
        <v>1</v>
      </c>
      <c r="C132" s="2">
        <v>1</v>
      </c>
    </row>
    <row r="133" spans="1:3" x14ac:dyDescent="0.25">
      <c r="A133" t="s">
        <v>277</v>
      </c>
      <c r="B133" s="2">
        <v>1</v>
      </c>
      <c r="C133" s="2">
        <v>0</v>
      </c>
    </row>
    <row r="134" spans="1:3" x14ac:dyDescent="0.25">
      <c r="A134" t="s">
        <v>279</v>
      </c>
      <c r="B134" s="2">
        <v>1</v>
      </c>
      <c r="C134" s="2">
        <v>0</v>
      </c>
    </row>
    <row r="135" spans="1:3" x14ac:dyDescent="0.25">
      <c r="A135" t="s">
        <v>281</v>
      </c>
      <c r="B135" s="2">
        <v>1</v>
      </c>
      <c r="C135" s="2">
        <v>0</v>
      </c>
    </row>
    <row r="136" spans="1:3" x14ac:dyDescent="0.25">
      <c r="A136" t="s">
        <v>283</v>
      </c>
      <c r="B136" s="2">
        <v>1</v>
      </c>
      <c r="C136" s="2">
        <v>0</v>
      </c>
    </row>
    <row r="137" spans="1:3" x14ac:dyDescent="0.25">
      <c r="A137" t="s">
        <v>285</v>
      </c>
      <c r="B137" s="2">
        <v>1</v>
      </c>
      <c r="C137" s="2">
        <v>0</v>
      </c>
    </row>
    <row r="138" spans="1:3" x14ac:dyDescent="0.25">
      <c r="A138" t="s">
        <v>287</v>
      </c>
      <c r="B138" s="2">
        <v>1</v>
      </c>
      <c r="C138" s="2">
        <v>0</v>
      </c>
    </row>
    <row r="139" spans="1:3" x14ac:dyDescent="0.25">
      <c r="A139" t="s">
        <v>289</v>
      </c>
      <c r="B139" s="2">
        <v>1</v>
      </c>
      <c r="C139" s="2">
        <v>0</v>
      </c>
    </row>
    <row r="140" spans="1:3" x14ac:dyDescent="0.25">
      <c r="A140" t="s">
        <v>291</v>
      </c>
      <c r="B140" s="2">
        <v>1</v>
      </c>
      <c r="C140" s="2">
        <v>0</v>
      </c>
    </row>
    <row r="141" spans="1:3" x14ac:dyDescent="0.25">
      <c r="A141" t="s">
        <v>293</v>
      </c>
      <c r="B141" s="2">
        <v>1</v>
      </c>
      <c r="C141" s="2">
        <v>1</v>
      </c>
    </row>
    <row r="142" spans="1:3" x14ac:dyDescent="0.25">
      <c r="A142" t="s">
        <v>295</v>
      </c>
      <c r="B142" s="2">
        <v>1</v>
      </c>
      <c r="C142" s="2">
        <v>1</v>
      </c>
    </row>
    <row r="143" spans="1:3" x14ac:dyDescent="0.25">
      <c r="A143" t="s">
        <v>297</v>
      </c>
      <c r="B143" s="2">
        <v>1</v>
      </c>
      <c r="C143" s="2">
        <v>0</v>
      </c>
    </row>
    <row r="144" spans="1:3" x14ac:dyDescent="0.25">
      <c r="A144" t="s">
        <v>299</v>
      </c>
      <c r="B144" s="2">
        <v>1</v>
      </c>
      <c r="C144" s="2">
        <v>0</v>
      </c>
    </row>
    <row r="145" spans="1:3" x14ac:dyDescent="0.25">
      <c r="A145" t="s">
        <v>301</v>
      </c>
      <c r="B145" s="2">
        <v>1</v>
      </c>
      <c r="C145" s="2">
        <v>0</v>
      </c>
    </row>
    <row r="146" spans="1:3" x14ac:dyDescent="0.25">
      <c r="A146" t="s">
        <v>303</v>
      </c>
      <c r="B146" s="2">
        <v>1</v>
      </c>
      <c r="C146" s="2">
        <v>0</v>
      </c>
    </row>
    <row r="147" spans="1:3" x14ac:dyDescent="0.25">
      <c r="A147" t="s">
        <v>305</v>
      </c>
      <c r="B147" s="2">
        <v>1</v>
      </c>
      <c r="C147" s="2">
        <v>0</v>
      </c>
    </row>
    <row r="148" spans="1:3" x14ac:dyDescent="0.25">
      <c r="A148" t="s">
        <v>307</v>
      </c>
      <c r="B148" s="2">
        <v>1</v>
      </c>
      <c r="C148" s="2">
        <v>0</v>
      </c>
    </row>
    <row r="149" spans="1:3" x14ac:dyDescent="0.25">
      <c r="A149" t="s">
        <v>309</v>
      </c>
      <c r="B149" s="2">
        <v>1</v>
      </c>
      <c r="C149" s="2">
        <v>0</v>
      </c>
    </row>
    <row r="150" spans="1:3" x14ac:dyDescent="0.25">
      <c r="A150" t="s">
        <v>311</v>
      </c>
      <c r="B150" s="2">
        <v>1</v>
      </c>
      <c r="C150" s="2">
        <v>0</v>
      </c>
    </row>
    <row r="151" spans="1:3" x14ac:dyDescent="0.25">
      <c r="A151" t="s">
        <v>313</v>
      </c>
      <c r="B151" s="2">
        <v>1</v>
      </c>
      <c r="C151" s="2">
        <v>0</v>
      </c>
    </row>
    <row r="152" spans="1:3" x14ac:dyDescent="0.25">
      <c r="A152" t="s">
        <v>315</v>
      </c>
      <c r="B152" s="2">
        <v>1</v>
      </c>
      <c r="C152" s="2">
        <v>0</v>
      </c>
    </row>
    <row r="153" spans="1:3" x14ac:dyDescent="0.25">
      <c r="A153" t="s">
        <v>317</v>
      </c>
      <c r="B153" s="2">
        <v>1</v>
      </c>
      <c r="C153" s="2">
        <v>0</v>
      </c>
    </row>
    <row r="154" spans="1:3" x14ac:dyDescent="0.25">
      <c r="A154" t="s">
        <v>319</v>
      </c>
      <c r="B154" s="2">
        <v>1</v>
      </c>
      <c r="C154" s="2">
        <v>0</v>
      </c>
    </row>
    <row r="155" spans="1:3" x14ac:dyDescent="0.25">
      <c r="A155" t="s">
        <v>321</v>
      </c>
      <c r="B155" s="2">
        <v>1</v>
      </c>
      <c r="C155" s="2">
        <v>1</v>
      </c>
    </row>
    <row r="156" spans="1:3" x14ac:dyDescent="0.25">
      <c r="A156" t="s">
        <v>323</v>
      </c>
      <c r="B156" s="2">
        <v>1</v>
      </c>
      <c r="C156" s="2">
        <v>0</v>
      </c>
    </row>
    <row r="157" spans="1:3" x14ac:dyDescent="0.25">
      <c r="A157" t="s">
        <v>325</v>
      </c>
      <c r="B157" s="2">
        <v>1</v>
      </c>
      <c r="C157" s="2">
        <v>0</v>
      </c>
    </row>
    <row r="158" spans="1:3" x14ac:dyDescent="0.25">
      <c r="A158" t="s">
        <v>327</v>
      </c>
      <c r="B158" s="2">
        <v>1</v>
      </c>
      <c r="C158" s="2">
        <v>1</v>
      </c>
    </row>
    <row r="159" spans="1:3" x14ac:dyDescent="0.25">
      <c r="A159" t="s">
        <v>329</v>
      </c>
      <c r="B159" s="2">
        <v>1</v>
      </c>
      <c r="C159" s="2">
        <v>0</v>
      </c>
    </row>
    <row r="160" spans="1:3" x14ac:dyDescent="0.25">
      <c r="A160" t="s">
        <v>331</v>
      </c>
      <c r="B160" s="2">
        <v>1</v>
      </c>
      <c r="C160" s="2">
        <v>0</v>
      </c>
    </row>
    <row r="161" spans="1:3" x14ac:dyDescent="0.25">
      <c r="A161" t="s">
        <v>333</v>
      </c>
      <c r="B161" s="2">
        <v>1</v>
      </c>
      <c r="C161" s="2">
        <v>0</v>
      </c>
    </row>
    <row r="162" spans="1:3" x14ac:dyDescent="0.25">
      <c r="A162" t="s">
        <v>335</v>
      </c>
      <c r="B162" s="2">
        <v>1</v>
      </c>
      <c r="C162" s="2">
        <v>0</v>
      </c>
    </row>
    <row r="163" spans="1:3" x14ac:dyDescent="0.25">
      <c r="A163" t="s">
        <v>337</v>
      </c>
      <c r="B163" s="2">
        <v>1</v>
      </c>
      <c r="C163" s="2">
        <v>0</v>
      </c>
    </row>
    <row r="164" spans="1:3" x14ac:dyDescent="0.25">
      <c r="A164" t="s">
        <v>339</v>
      </c>
      <c r="B164" s="2">
        <v>1</v>
      </c>
      <c r="C164" s="2">
        <v>0</v>
      </c>
    </row>
    <row r="165" spans="1:3" x14ac:dyDescent="0.25">
      <c r="A165" t="s">
        <v>341</v>
      </c>
      <c r="B165" s="2">
        <v>1</v>
      </c>
      <c r="C165" s="2">
        <v>0</v>
      </c>
    </row>
    <row r="166" spans="1:3" x14ac:dyDescent="0.25">
      <c r="A166" t="s">
        <v>343</v>
      </c>
      <c r="B166" s="2">
        <v>1</v>
      </c>
      <c r="C166" s="2">
        <v>0</v>
      </c>
    </row>
    <row r="167" spans="1:3" x14ac:dyDescent="0.25">
      <c r="A167" t="s">
        <v>345</v>
      </c>
      <c r="B167" s="2">
        <v>1</v>
      </c>
      <c r="C167" s="2">
        <v>0</v>
      </c>
    </row>
    <row r="168" spans="1:3" x14ac:dyDescent="0.25">
      <c r="A168" t="s">
        <v>347</v>
      </c>
      <c r="B168" s="2">
        <v>1</v>
      </c>
      <c r="C168" s="2">
        <v>1</v>
      </c>
    </row>
    <row r="169" spans="1:3" x14ac:dyDescent="0.25">
      <c r="A169" t="s">
        <v>349</v>
      </c>
      <c r="B169" s="2">
        <v>1</v>
      </c>
      <c r="C169" s="2">
        <v>0</v>
      </c>
    </row>
    <row r="170" spans="1:3" x14ac:dyDescent="0.25">
      <c r="A170" t="s">
        <v>351</v>
      </c>
      <c r="B170" s="2">
        <v>1</v>
      </c>
      <c r="C170" s="2">
        <v>1</v>
      </c>
    </row>
    <row r="171" spans="1:3" x14ac:dyDescent="0.25">
      <c r="A171" t="s">
        <v>353</v>
      </c>
      <c r="B171" s="2">
        <v>1</v>
      </c>
      <c r="C171" s="2">
        <v>0</v>
      </c>
    </row>
    <row r="172" spans="1:3" x14ac:dyDescent="0.25">
      <c r="A172" t="s">
        <v>355</v>
      </c>
      <c r="B172" s="2">
        <v>1</v>
      </c>
      <c r="C172" s="2">
        <v>0</v>
      </c>
    </row>
    <row r="173" spans="1:3" x14ac:dyDescent="0.25">
      <c r="A173" t="s">
        <v>357</v>
      </c>
      <c r="B173" s="2">
        <v>1</v>
      </c>
      <c r="C173" s="2">
        <v>0</v>
      </c>
    </row>
    <row r="174" spans="1:3" x14ac:dyDescent="0.25">
      <c r="A174" t="s">
        <v>359</v>
      </c>
      <c r="B174" s="2">
        <v>1</v>
      </c>
      <c r="C174" s="2">
        <v>0</v>
      </c>
    </row>
    <row r="175" spans="1:3" x14ac:dyDescent="0.25">
      <c r="A175" t="s">
        <v>361</v>
      </c>
      <c r="B175" s="2">
        <v>1</v>
      </c>
      <c r="C175" s="2">
        <v>0</v>
      </c>
    </row>
    <row r="176" spans="1:3" x14ac:dyDescent="0.25">
      <c r="A176" t="s">
        <v>363</v>
      </c>
      <c r="B176" s="2">
        <v>1</v>
      </c>
      <c r="C176" s="2">
        <v>0</v>
      </c>
    </row>
    <row r="177" spans="1:3" x14ac:dyDescent="0.25">
      <c r="A177" t="s">
        <v>365</v>
      </c>
      <c r="B177" s="2">
        <v>1</v>
      </c>
      <c r="C177" s="2">
        <v>0</v>
      </c>
    </row>
    <row r="178" spans="1:3" x14ac:dyDescent="0.25">
      <c r="A178" t="s">
        <v>367</v>
      </c>
      <c r="B178" s="2">
        <v>1</v>
      </c>
      <c r="C178" s="2">
        <v>0</v>
      </c>
    </row>
    <row r="179" spans="1:3" x14ac:dyDescent="0.25">
      <c r="A179" t="s">
        <v>369</v>
      </c>
      <c r="B179" s="2">
        <v>1</v>
      </c>
      <c r="C179" s="2">
        <v>1</v>
      </c>
    </row>
    <row r="180" spans="1:3" x14ac:dyDescent="0.25">
      <c r="A180" t="s">
        <v>371</v>
      </c>
      <c r="B180" s="2">
        <v>1</v>
      </c>
      <c r="C180" s="2">
        <v>1</v>
      </c>
    </row>
    <row r="181" spans="1:3" x14ac:dyDescent="0.25">
      <c r="A181" t="s">
        <v>373</v>
      </c>
      <c r="B181" s="2">
        <v>1</v>
      </c>
      <c r="C181" s="2">
        <v>0</v>
      </c>
    </row>
    <row r="182" spans="1:3" x14ac:dyDescent="0.25">
      <c r="A182" t="s">
        <v>375</v>
      </c>
      <c r="B182" s="2">
        <v>1</v>
      </c>
      <c r="C182" s="2">
        <v>0</v>
      </c>
    </row>
    <row r="183" spans="1:3" x14ac:dyDescent="0.25">
      <c r="A183" t="s">
        <v>377</v>
      </c>
      <c r="B183" s="2">
        <v>1</v>
      </c>
      <c r="C183" s="2">
        <v>0</v>
      </c>
    </row>
    <row r="184" spans="1:3" x14ac:dyDescent="0.25">
      <c r="A184" t="s">
        <v>379</v>
      </c>
      <c r="B184" s="2">
        <v>1</v>
      </c>
      <c r="C184" s="2">
        <v>0</v>
      </c>
    </row>
    <row r="185" spans="1:3" x14ac:dyDescent="0.25">
      <c r="A185" t="s">
        <v>381</v>
      </c>
      <c r="B185" s="2">
        <v>1</v>
      </c>
      <c r="C185" s="2">
        <v>0</v>
      </c>
    </row>
    <row r="186" spans="1:3" x14ac:dyDescent="0.25">
      <c r="A186" t="s">
        <v>383</v>
      </c>
      <c r="B186" s="2">
        <v>1</v>
      </c>
      <c r="C186" s="2">
        <v>0</v>
      </c>
    </row>
    <row r="187" spans="1:3" x14ac:dyDescent="0.25">
      <c r="A187" t="s">
        <v>385</v>
      </c>
      <c r="B187" s="2">
        <v>1</v>
      </c>
      <c r="C187" s="2">
        <v>0</v>
      </c>
    </row>
    <row r="188" spans="1:3" x14ac:dyDescent="0.25">
      <c r="A188" t="s">
        <v>387</v>
      </c>
      <c r="B188" s="2">
        <v>1</v>
      </c>
      <c r="C188" s="2">
        <v>0</v>
      </c>
    </row>
    <row r="189" spans="1:3" x14ac:dyDescent="0.25">
      <c r="A189" t="s">
        <v>389</v>
      </c>
      <c r="B189" s="2">
        <v>1</v>
      </c>
      <c r="C189" s="2">
        <v>1</v>
      </c>
    </row>
    <row r="190" spans="1:3" x14ac:dyDescent="0.25">
      <c r="A190" t="s">
        <v>391</v>
      </c>
      <c r="B190" s="2">
        <v>1</v>
      </c>
      <c r="C190" s="2">
        <v>1</v>
      </c>
    </row>
    <row r="191" spans="1:3" x14ac:dyDescent="0.25">
      <c r="A191" t="s">
        <v>393</v>
      </c>
      <c r="B191" s="2">
        <v>1</v>
      </c>
      <c r="C191" s="2">
        <v>0</v>
      </c>
    </row>
    <row r="192" spans="1:3" x14ac:dyDescent="0.25">
      <c r="A192" t="s">
        <v>395</v>
      </c>
      <c r="B192" s="2">
        <v>1</v>
      </c>
      <c r="C192" s="2">
        <v>0</v>
      </c>
    </row>
    <row r="193" spans="1:3" x14ac:dyDescent="0.25">
      <c r="A193" t="s">
        <v>397</v>
      </c>
      <c r="B193" s="2">
        <v>1</v>
      </c>
      <c r="C193" s="2">
        <v>0</v>
      </c>
    </row>
    <row r="194" spans="1:3" x14ac:dyDescent="0.25">
      <c r="A194" t="s">
        <v>399</v>
      </c>
      <c r="B194" s="2">
        <v>1</v>
      </c>
      <c r="C194" s="2">
        <v>0</v>
      </c>
    </row>
    <row r="195" spans="1:3" x14ac:dyDescent="0.25">
      <c r="A195" t="s">
        <v>401</v>
      </c>
      <c r="B195" s="2">
        <v>1</v>
      </c>
      <c r="C195" s="2">
        <v>0</v>
      </c>
    </row>
    <row r="196" spans="1:3" x14ac:dyDescent="0.25">
      <c r="A196" t="s">
        <v>403</v>
      </c>
      <c r="B196" s="2">
        <v>1</v>
      </c>
      <c r="C196" s="2">
        <v>0</v>
      </c>
    </row>
    <row r="197" spans="1:3" x14ac:dyDescent="0.25">
      <c r="A197" t="s">
        <v>405</v>
      </c>
      <c r="B197" s="2">
        <v>1</v>
      </c>
      <c r="C197" s="2">
        <v>0</v>
      </c>
    </row>
    <row r="198" spans="1:3" x14ac:dyDescent="0.25">
      <c r="A198" t="s">
        <v>407</v>
      </c>
      <c r="B198" s="2">
        <v>1</v>
      </c>
      <c r="C198" s="2">
        <v>0</v>
      </c>
    </row>
    <row r="199" spans="1:3" x14ac:dyDescent="0.25">
      <c r="A199" t="s">
        <v>409</v>
      </c>
      <c r="B199" s="2">
        <v>1</v>
      </c>
      <c r="C199" s="2">
        <v>0</v>
      </c>
    </row>
    <row r="200" spans="1:3" x14ac:dyDescent="0.25">
      <c r="A200" t="s">
        <v>411</v>
      </c>
      <c r="B200" s="2">
        <v>1</v>
      </c>
      <c r="C200" s="2">
        <v>0</v>
      </c>
    </row>
    <row r="201" spans="1:3" x14ac:dyDescent="0.25">
      <c r="A201" t="s">
        <v>413</v>
      </c>
      <c r="B201" s="2">
        <v>1</v>
      </c>
      <c r="C201" s="2">
        <v>0</v>
      </c>
    </row>
    <row r="202" spans="1:3" x14ac:dyDescent="0.25">
      <c r="A202" t="s">
        <v>415</v>
      </c>
      <c r="B202" s="2">
        <v>1</v>
      </c>
      <c r="C202" s="2">
        <v>1</v>
      </c>
    </row>
    <row r="203" spans="1:3" x14ac:dyDescent="0.25">
      <c r="A203" t="s">
        <v>417</v>
      </c>
      <c r="B203" s="2">
        <v>1</v>
      </c>
      <c r="C203" s="2">
        <v>1</v>
      </c>
    </row>
    <row r="204" spans="1:3" x14ac:dyDescent="0.25">
      <c r="A204" t="s">
        <v>419</v>
      </c>
      <c r="B204" s="2">
        <v>1</v>
      </c>
      <c r="C204" s="2">
        <v>0</v>
      </c>
    </row>
    <row r="205" spans="1:3" x14ac:dyDescent="0.25">
      <c r="A205" t="s">
        <v>421</v>
      </c>
      <c r="B205" s="2">
        <v>1</v>
      </c>
      <c r="C205" s="2">
        <v>0</v>
      </c>
    </row>
    <row r="206" spans="1:3" x14ac:dyDescent="0.25">
      <c r="A206" t="s">
        <v>423</v>
      </c>
      <c r="B206" s="2">
        <v>1</v>
      </c>
      <c r="C206" s="2">
        <v>0</v>
      </c>
    </row>
    <row r="207" spans="1:3" x14ac:dyDescent="0.25">
      <c r="A207" t="s">
        <v>425</v>
      </c>
      <c r="B207" s="2">
        <v>1</v>
      </c>
      <c r="C207" s="2">
        <v>0</v>
      </c>
    </row>
    <row r="208" spans="1:3" x14ac:dyDescent="0.25">
      <c r="A208" t="s">
        <v>427</v>
      </c>
      <c r="B208" s="2">
        <v>1</v>
      </c>
      <c r="C208" s="2">
        <v>0</v>
      </c>
    </row>
    <row r="209" spans="1:3" x14ac:dyDescent="0.25">
      <c r="A209" t="s">
        <v>429</v>
      </c>
      <c r="B209" s="2">
        <v>1</v>
      </c>
      <c r="C209" s="2">
        <v>1</v>
      </c>
    </row>
    <row r="210" spans="1:3" x14ac:dyDescent="0.25">
      <c r="A210" t="s">
        <v>431</v>
      </c>
      <c r="B210" s="2">
        <v>1</v>
      </c>
      <c r="C210" s="2">
        <v>1</v>
      </c>
    </row>
    <row r="211" spans="1:3" x14ac:dyDescent="0.25">
      <c r="A211" t="s">
        <v>433</v>
      </c>
      <c r="B211" s="2">
        <v>1</v>
      </c>
      <c r="C211" s="2">
        <v>0</v>
      </c>
    </row>
    <row r="212" spans="1:3" x14ac:dyDescent="0.25">
      <c r="A212" t="s">
        <v>435</v>
      </c>
      <c r="B212" s="2">
        <v>1</v>
      </c>
      <c r="C212" s="2">
        <v>0</v>
      </c>
    </row>
    <row r="213" spans="1:3" x14ac:dyDescent="0.25">
      <c r="A213" t="s">
        <v>437</v>
      </c>
      <c r="B213" s="2">
        <v>1</v>
      </c>
      <c r="C213" s="2">
        <v>0</v>
      </c>
    </row>
    <row r="214" spans="1:3" x14ac:dyDescent="0.25">
      <c r="A214" t="s">
        <v>439</v>
      </c>
      <c r="B214" s="2">
        <v>1</v>
      </c>
      <c r="C214" s="2">
        <v>0</v>
      </c>
    </row>
    <row r="215" spans="1:3" x14ac:dyDescent="0.25">
      <c r="A215" t="s">
        <v>441</v>
      </c>
      <c r="B215" s="2">
        <v>1</v>
      </c>
      <c r="C215" s="2">
        <v>0</v>
      </c>
    </row>
    <row r="216" spans="1:3" x14ac:dyDescent="0.25">
      <c r="A216" t="s">
        <v>443</v>
      </c>
      <c r="B216" s="2">
        <v>1</v>
      </c>
      <c r="C216" s="2">
        <v>0</v>
      </c>
    </row>
    <row r="217" spans="1:3" x14ac:dyDescent="0.25">
      <c r="A217" t="s">
        <v>445</v>
      </c>
      <c r="B217" s="2">
        <v>1</v>
      </c>
      <c r="C217" s="2">
        <v>0</v>
      </c>
    </row>
    <row r="218" spans="1:3" x14ac:dyDescent="0.25">
      <c r="A218" t="s">
        <v>447</v>
      </c>
      <c r="B218" s="2">
        <v>1</v>
      </c>
      <c r="C218" s="2">
        <v>0</v>
      </c>
    </row>
    <row r="219" spans="1:3" x14ac:dyDescent="0.25">
      <c r="A219" t="s">
        <v>449</v>
      </c>
      <c r="B219" s="2">
        <v>1</v>
      </c>
      <c r="C219" s="2">
        <v>0</v>
      </c>
    </row>
    <row r="220" spans="1:3" x14ac:dyDescent="0.25">
      <c r="A220" t="s">
        <v>451</v>
      </c>
      <c r="B220" s="2">
        <v>1</v>
      </c>
      <c r="C220" s="2">
        <v>0</v>
      </c>
    </row>
    <row r="221" spans="1:3" x14ac:dyDescent="0.25">
      <c r="A221" t="s">
        <v>453</v>
      </c>
      <c r="B221" s="2">
        <v>1</v>
      </c>
      <c r="C221" s="2">
        <v>0</v>
      </c>
    </row>
    <row r="222" spans="1:3" x14ac:dyDescent="0.25">
      <c r="A222" t="s">
        <v>455</v>
      </c>
      <c r="B222" s="2">
        <v>1</v>
      </c>
      <c r="C222" s="2">
        <v>0</v>
      </c>
    </row>
    <row r="223" spans="1:3" x14ac:dyDescent="0.25">
      <c r="A223" t="s">
        <v>457</v>
      </c>
      <c r="B223" s="2">
        <v>1</v>
      </c>
      <c r="C223" s="2">
        <v>0</v>
      </c>
    </row>
    <row r="224" spans="1:3" x14ac:dyDescent="0.25">
      <c r="A224" t="s">
        <v>459</v>
      </c>
      <c r="B224" s="2">
        <v>1</v>
      </c>
      <c r="C224" s="2">
        <v>0</v>
      </c>
    </row>
    <row r="225" spans="1:3" x14ac:dyDescent="0.25">
      <c r="A225" t="s">
        <v>461</v>
      </c>
      <c r="B225" s="2">
        <v>1</v>
      </c>
      <c r="C225" s="2">
        <v>0</v>
      </c>
    </row>
    <row r="226" spans="1:3" x14ac:dyDescent="0.25">
      <c r="A226" t="s">
        <v>463</v>
      </c>
      <c r="B226" s="2">
        <v>1</v>
      </c>
      <c r="C226" s="2">
        <v>1</v>
      </c>
    </row>
    <row r="227" spans="1:3" x14ac:dyDescent="0.25">
      <c r="A227" t="s">
        <v>465</v>
      </c>
      <c r="B227" s="2">
        <v>1</v>
      </c>
      <c r="C227" s="2">
        <v>1</v>
      </c>
    </row>
    <row r="228" spans="1:3" x14ac:dyDescent="0.25">
      <c r="A228" t="s">
        <v>467</v>
      </c>
      <c r="B228" s="2">
        <v>1</v>
      </c>
      <c r="C228" s="2">
        <v>0</v>
      </c>
    </row>
    <row r="229" spans="1:3" x14ac:dyDescent="0.25">
      <c r="A229" t="s">
        <v>469</v>
      </c>
      <c r="B229" s="2">
        <v>1</v>
      </c>
      <c r="C229" s="2">
        <v>0</v>
      </c>
    </row>
    <row r="230" spans="1:3" x14ac:dyDescent="0.25">
      <c r="A230" t="s">
        <v>471</v>
      </c>
      <c r="B230" s="2">
        <v>1</v>
      </c>
      <c r="C230" s="2">
        <v>0</v>
      </c>
    </row>
    <row r="231" spans="1:3" x14ac:dyDescent="0.25">
      <c r="A231" t="s">
        <v>473</v>
      </c>
      <c r="B231" s="2">
        <v>1</v>
      </c>
      <c r="C231" s="2">
        <v>1</v>
      </c>
    </row>
    <row r="232" spans="1:3" x14ac:dyDescent="0.25">
      <c r="A232" t="s">
        <v>475</v>
      </c>
      <c r="B232" s="2">
        <v>1</v>
      </c>
      <c r="C232" s="2">
        <v>1</v>
      </c>
    </row>
    <row r="233" spans="1:3" x14ac:dyDescent="0.25">
      <c r="A233" t="s">
        <v>477</v>
      </c>
      <c r="B233" s="2">
        <v>1</v>
      </c>
      <c r="C233" s="2">
        <v>0</v>
      </c>
    </row>
    <row r="234" spans="1:3" x14ac:dyDescent="0.25">
      <c r="A234" t="s">
        <v>479</v>
      </c>
      <c r="B234" s="2">
        <v>1</v>
      </c>
      <c r="C234" s="2">
        <v>0</v>
      </c>
    </row>
    <row r="235" spans="1:3" x14ac:dyDescent="0.25">
      <c r="A235" t="s">
        <v>481</v>
      </c>
      <c r="B235" s="2">
        <v>1</v>
      </c>
      <c r="C235" s="2">
        <v>0</v>
      </c>
    </row>
    <row r="236" spans="1:3" x14ac:dyDescent="0.25">
      <c r="A236" t="s">
        <v>483</v>
      </c>
      <c r="B236" s="2">
        <v>1</v>
      </c>
      <c r="C236" s="2">
        <v>0</v>
      </c>
    </row>
    <row r="237" spans="1:3" x14ac:dyDescent="0.25">
      <c r="A237" t="s">
        <v>485</v>
      </c>
      <c r="B237" s="2">
        <v>1</v>
      </c>
      <c r="C237" s="2">
        <v>0</v>
      </c>
    </row>
    <row r="238" spans="1:3" x14ac:dyDescent="0.25">
      <c r="A238" t="s">
        <v>487</v>
      </c>
      <c r="B238" s="2">
        <v>1</v>
      </c>
      <c r="C238" s="2">
        <v>0</v>
      </c>
    </row>
    <row r="239" spans="1:3" x14ac:dyDescent="0.25">
      <c r="A239" t="s">
        <v>489</v>
      </c>
      <c r="B239" s="2">
        <v>1</v>
      </c>
      <c r="C239" s="2">
        <v>0</v>
      </c>
    </row>
    <row r="240" spans="1:3" x14ac:dyDescent="0.25">
      <c r="A240" t="s">
        <v>491</v>
      </c>
      <c r="B240" s="2">
        <v>1</v>
      </c>
      <c r="C240" s="2">
        <v>0</v>
      </c>
    </row>
    <row r="241" spans="1:3" x14ac:dyDescent="0.25">
      <c r="A241" t="s">
        <v>493</v>
      </c>
      <c r="B241" s="2">
        <v>1</v>
      </c>
      <c r="C241" s="2">
        <v>0</v>
      </c>
    </row>
    <row r="242" spans="1:3" x14ac:dyDescent="0.25">
      <c r="A242" t="s">
        <v>495</v>
      </c>
      <c r="B242" s="2">
        <v>1</v>
      </c>
      <c r="C242" s="2">
        <v>1</v>
      </c>
    </row>
    <row r="243" spans="1:3" x14ac:dyDescent="0.25">
      <c r="A243" t="s">
        <v>497</v>
      </c>
      <c r="B243" s="2">
        <v>1</v>
      </c>
      <c r="C243" s="2">
        <v>0</v>
      </c>
    </row>
    <row r="244" spans="1:3" x14ac:dyDescent="0.25">
      <c r="A244" t="s">
        <v>499</v>
      </c>
      <c r="B244" s="2">
        <v>1</v>
      </c>
      <c r="C244" s="2">
        <v>0</v>
      </c>
    </row>
    <row r="245" spans="1:3" x14ac:dyDescent="0.25">
      <c r="A245" t="s">
        <v>501</v>
      </c>
      <c r="B245" s="2">
        <v>1</v>
      </c>
      <c r="C245" s="2">
        <v>0</v>
      </c>
    </row>
    <row r="246" spans="1:3" x14ac:dyDescent="0.25">
      <c r="A246" t="s">
        <v>503</v>
      </c>
      <c r="B246" s="2">
        <v>1</v>
      </c>
      <c r="C246" s="2">
        <v>1</v>
      </c>
    </row>
    <row r="247" spans="1:3" x14ac:dyDescent="0.25">
      <c r="A247" t="s">
        <v>505</v>
      </c>
      <c r="B247" s="2">
        <v>1</v>
      </c>
      <c r="C247" s="2">
        <v>1</v>
      </c>
    </row>
    <row r="248" spans="1:3" x14ac:dyDescent="0.25">
      <c r="A248" t="s">
        <v>507</v>
      </c>
      <c r="B248" s="2">
        <v>1</v>
      </c>
      <c r="C248" s="2">
        <v>0</v>
      </c>
    </row>
    <row r="249" spans="1:3" x14ac:dyDescent="0.25">
      <c r="A249" t="s">
        <v>509</v>
      </c>
      <c r="B249" s="2">
        <v>1</v>
      </c>
      <c r="C249" s="2">
        <v>0</v>
      </c>
    </row>
    <row r="250" spans="1:3" x14ac:dyDescent="0.25">
      <c r="A250" t="s">
        <v>511</v>
      </c>
      <c r="B250" s="2">
        <v>1</v>
      </c>
      <c r="C250" s="2">
        <v>0</v>
      </c>
    </row>
    <row r="251" spans="1:3" x14ac:dyDescent="0.25">
      <c r="A251" t="s">
        <v>513</v>
      </c>
      <c r="B251" s="2">
        <v>1</v>
      </c>
      <c r="C251" s="2">
        <v>0</v>
      </c>
    </row>
    <row r="252" spans="1:3" x14ac:dyDescent="0.25">
      <c r="A252" t="s">
        <v>515</v>
      </c>
      <c r="B252" s="2">
        <v>1</v>
      </c>
      <c r="C252" s="2">
        <v>0</v>
      </c>
    </row>
    <row r="253" spans="1:3" x14ac:dyDescent="0.25">
      <c r="A253" t="s">
        <v>517</v>
      </c>
      <c r="B253" s="2">
        <v>1</v>
      </c>
      <c r="C253" s="2">
        <v>0</v>
      </c>
    </row>
    <row r="254" spans="1:3" x14ac:dyDescent="0.25">
      <c r="A254" t="s">
        <v>519</v>
      </c>
      <c r="B254" s="2">
        <v>1</v>
      </c>
      <c r="C254" s="2">
        <v>0</v>
      </c>
    </row>
    <row r="255" spans="1:3" x14ac:dyDescent="0.25">
      <c r="A255" t="s">
        <v>521</v>
      </c>
      <c r="B255" s="2">
        <v>1</v>
      </c>
      <c r="C255" s="2">
        <v>0</v>
      </c>
    </row>
    <row r="256" spans="1:3" x14ac:dyDescent="0.25">
      <c r="A256" t="s">
        <v>523</v>
      </c>
      <c r="B256" s="2">
        <v>1</v>
      </c>
      <c r="C256" s="2">
        <v>1</v>
      </c>
    </row>
    <row r="257" spans="1:3" x14ac:dyDescent="0.25">
      <c r="A257" t="s">
        <v>525</v>
      </c>
      <c r="B257" s="2">
        <v>1</v>
      </c>
      <c r="C257" s="2">
        <v>1</v>
      </c>
    </row>
    <row r="258" spans="1:3" x14ac:dyDescent="0.25">
      <c r="A258" t="s">
        <v>527</v>
      </c>
      <c r="B258" s="2">
        <v>1</v>
      </c>
      <c r="C258" s="2">
        <v>0</v>
      </c>
    </row>
    <row r="259" spans="1:3" x14ac:dyDescent="0.25">
      <c r="A259" t="s">
        <v>529</v>
      </c>
      <c r="B259" s="2">
        <v>1</v>
      </c>
      <c r="C259" s="2">
        <v>0</v>
      </c>
    </row>
    <row r="260" spans="1:3" x14ac:dyDescent="0.25">
      <c r="A260" t="s">
        <v>531</v>
      </c>
      <c r="B260" s="2">
        <v>1</v>
      </c>
      <c r="C260" s="2">
        <v>0</v>
      </c>
    </row>
    <row r="261" spans="1:3" x14ac:dyDescent="0.25">
      <c r="A261" t="s">
        <v>533</v>
      </c>
      <c r="B261" s="2">
        <v>1</v>
      </c>
      <c r="C261" s="2">
        <v>0</v>
      </c>
    </row>
    <row r="262" spans="1:3" x14ac:dyDescent="0.25">
      <c r="A262" t="s">
        <v>535</v>
      </c>
      <c r="B262" s="2">
        <v>1</v>
      </c>
      <c r="C262" s="2">
        <v>0</v>
      </c>
    </row>
    <row r="263" spans="1:3" x14ac:dyDescent="0.25">
      <c r="A263" t="s">
        <v>537</v>
      </c>
      <c r="B263" s="2">
        <v>1</v>
      </c>
      <c r="C263" s="2">
        <v>0</v>
      </c>
    </row>
    <row r="264" spans="1:3" x14ac:dyDescent="0.25">
      <c r="A264" t="s">
        <v>539</v>
      </c>
      <c r="B264" s="2">
        <v>1</v>
      </c>
      <c r="C264" s="2">
        <v>1</v>
      </c>
    </row>
    <row r="265" spans="1:3" x14ac:dyDescent="0.25">
      <c r="A265" t="s">
        <v>541</v>
      </c>
      <c r="B265" s="2">
        <v>1</v>
      </c>
      <c r="C265" s="2">
        <v>1</v>
      </c>
    </row>
    <row r="266" spans="1:3" x14ac:dyDescent="0.25">
      <c r="A266" t="s">
        <v>543</v>
      </c>
      <c r="B266" s="2">
        <v>1</v>
      </c>
      <c r="C266" s="2">
        <v>0</v>
      </c>
    </row>
    <row r="267" spans="1:3" x14ac:dyDescent="0.25">
      <c r="A267" t="s">
        <v>545</v>
      </c>
      <c r="B267" s="2">
        <v>1</v>
      </c>
      <c r="C267" s="2">
        <v>0</v>
      </c>
    </row>
    <row r="268" spans="1:3" x14ac:dyDescent="0.25">
      <c r="A268" t="s">
        <v>547</v>
      </c>
      <c r="B268" s="2">
        <v>1</v>
      </c>
      <c r="C268" s="2">
        <v>0</v>
      </c>
    </row>
    <row r="269" spans="1:3" x14ac:dyDescent="0.25">
      <c r="A269" t="s">
        <v>549</v>
      </c>
      <c r="B269" s="2">
        <v>1</v>
      </c>
      <c r="C269" s="2">
        <v>0</v>
      </c>
    </row>
    <row r="270" spans="1:3" x14ac:dyDescent="0.25">
      <c r="A270" t="s">
        <v>551</v>
      </c>
      <c r="B270" s="2">
        <v>1</v>
      </c>
      <c r="C270" s="2">
        <v>0</v>
      </c>
    </row>
    <row r="271" spans="1:3" x14ac:dyDescent="0.25">
      <c r="A271" t="s">
        <v>553</v>
      </c>
      <c r="B271" s="2">
        <v>1</v>
      </c>
      <c r="C271" s="2">
        <v>0</v>
      </c>
    </row>
    <row r="272" spans="1:3" x14ac:dyDescent="0.25">
      <c r="A272" t="s">
        <v>555</v>
      </c>
      <c r="B272" s="2">
        <v>1</v>
      </c>
      <c r="C272" s="2">
        <v>0</v>
      </c>
    </row>
    <row r="273" spans="1:3" x14ac:dyDescent="0.25">
      <c r="A273" t="s">
        <v>557</v>
      </c>
      <c r="B273" s="2">
        <v>1</v>
      </c>
      <c r="C273" s="2">
        <v>0</v>
      </c>
    </row>
    <row r="274" spans="1:3" x14ac:dyDescent="0.25">
      <c r="A274" t="s">
        <v>559</v>
      </c>
      <c r="B274" s="2">
        <v>1</v>
      </c>
      <c r="C274" s="2">
        <v>0</v>
      </c>
    </row>
    <row r="275" spans="1:3" x14ac:dyDescent="0.25">
      <c r="A275" t="s">
        <v>561</v>
      </c>
      <c r="B275" s="2">
        <v>1</v>
      </c>
      <c r="C275" s="2">
        <v>1</v>
      </c>
    </row>
    <row r="276" spans="1:3" x14ac:dyDescent="0.25">
      <c r="A276" t="s">
        <v>563</v>
      </c>
      <c r="B276" s="2">
        <v>1</v>
      </c>
      <c r="C276" s="2">
        <v>0</v>
      </c>
    </row>
    <row r="277" spans="1:3" x14ac:dyDescent="0.25">
      <c r="A277" t="s">
        <v>565</v>
      </c>
      <c r="B277" s="2">
        <v>1</v>
      </c>
      <c r="C277" s="2">
        <v>0</v>
      </c>
    </row>
    <row r="278" spans="1:3" x14ac:dyDescent="0.25">
      <c r="A278" t="s">
        <v>567</v>
      </c>
      <c r="B278" s="2">
        <v>1</v>
      </c>
      <c r="C278" s="2">
        <v>0</v>
      </c>
    </row>
    <row r="279" spans="1:3" x14ac:dyDescent="0.25">
      <c r="A279" t="s">
        <v>569</v>
      </c>
      <c r="B279" s="2">
        <v>1</v>
      </c>
      <c r="C279" s="2">
        <v>0</v>
      </c>
    </row>
    <row r="280" spans="1:3" x14ac:dyDescent="0.25">
      <c r="A280" t="s">
        <v>571</v>
      </c>
      <c r="B280" s="2">
        <v>1</v>
      </c>
      <c r="C280" s="2">
        <v>0</v>
      </c>
    </row>
    <row r="281" spans="1:3" x14ac:dyDescent="0.25">
      <c r="A281" t="s">
        <v>573</v>
      </c>
      <c r="B281" s="2">
        <v>1</v>
      </c>
      <c r="C281" s="2">
        <v>0</v>
      </c>
    </row>
    <row r="282" spans="1:3" x14ac:dyDescent="0.25">
      <c r="A282" t="s">
        <v>575</v>
      </c>
      <c r="B282" s="2">
        <v>1</v>
      </c>
      <c r="C282" s="2">
        <v>0</v>
      </c>
    </row>
    <row r="283" spans="1:3" x14ac:dyDescent="0.25">
      <c r="A283" t="s">
        <v>577</v>
      </c>
      <c r="B283" s="2">
        <v>1</v>
      </c>
      <c r="C283" s="2">
        <v>0</v>
      </c>
    </row>
    <row r="284" spans="1:3" x14ac:dyDescent="0.25">
      <c r="A284" t="s">
        <v>579</v>
      </c>
      <c r="B284" s="2">
        <v>1</v>
      </c>
      <c r="C284" s="2">
        <v>0</v>
      </c>
    </row>
    <row r="285" spans="1:3" x14ac:dyDescent="0.25">
      <c r="A285" t="s">
        <v>581</v>
      </c>
      <c r="B285" s="2">
        <v>1</v>
      </c>
      <c r="C285" s="2">
        <v>1</v>
      </c>
    </row>
    <row r="286" spans="1:3" x14ac:dyDescent="0.25">
      <c r="A286" t="s">
        <v>583</v>
      </c>
      <c r="B286" s="2">
        <v>1</v>
      </c>
      <c r="C286" s="2">
        <v>1</v>
      </c>
    </row>
    <row r="287" spans="1:3" x14ac:dyDescent="0.25">
      <c r="A287" t="s">
        <v>585</v>
      </c>
      <c r="B287" s="2">
        <v>1</v>
      </c>
      <c r="C287" s="2">
        <v>0</v>
      </c>
    </row>
    <row r="288" spans="1:3" x14ac:dyDescent="0.25">
      <c r="A288" t="s">
        <v>587</v>
      </c>
      <c r="B288" s="2">
        <v>1</v>
      </c>
      <c r="C288" s="2">
        <v>0</v>
      </c>
    </row>
    <row r="289" spans="1:3" x14ac:dyDescent="0.25">
      <c r="A289" t="s">
        <v>589</v>
      </c>
      <c r="B289" s="2">
        <v>1</v>
      </c>
      <c r="C289" s="2">
        <v>0</v>
      </c>
    </row>
    <row r="290" spans="1:3" x14ac:dyDescent="0.25">
      <c r="A290" t="s">
        <v>591</v>
      </c>
      <c r="B290" s="2">
        <v>1</v>
      </c>
      <c r="C290" s="2">
        <v>0</v>
      </c>
    </row>
    <row r="291" spans="1:3" x14ac:dyDescent="0.25">
      <c r="A291" t="s">
        <v>593</v>
      </c>
      <c r="B291" s="2">
        <v>1</v>
      </c>
      <c r="C291" s="2">
        <v>0</v>
      </c>
    </row>
    <row r="292" spans="1:3" x14ac:dyDescent="0.25">
      <c r="A292" t="s">
        <v>595</v>
      </c>
      <c r="B292" s="2">
        <v>1</v>
      </c>
      <c r="C292" s="2">
        <v>0</v>
      </c>
    </row>
    <row r="293" spans="1:3" x14ac:dyDescent="0.25">
      <c r="A293" t="s">
        <v>597</v>
      </c>
      <c r="B293" s="2">
        <v>1</v>
      </c>
      <c r="C293" s="2">
        <v>0</v>
      </c>
    </row>
    <row r="294" spans="1:3" x14ac:dyDescent="0.25">
      <c r="A294" t="s">
        <v>599</v>
      </c>
      <c r="B294" s="2">
        <v>1</v>
      </c>
      <c r="C294" s="2">
        <v>0</v>
      </c>
    </row>
    <row r="295" spans="1:3" x14ac:dyDescent="0.25">
      <c r="A295" t="s">
        <v>601</v>
      </c>
      <c r="B295" s="2">
        <v>1</v>
      </c>
      <c r="C295" s="2">
        <v>0</v>
      </c>
    </row>
    <row r="296" spans="1:3" x14ac:dyDescent="0.25">
      <c r="A296" t="s">
        <v>603</v>
      </c>
      <c r="B296" s="2">
        <v>1</v>
      </c>
      <c r="C296" s="2">
        <v>0</v>
      </c>
    </row>
    <row r="297" spans="1:3" x14ac:dyDescent="0.25">
      <c r="A297" t="s">
        <v>605</v>
      </c>
      <c r="B297" s="2">
        <v>1</v>
      </c>
      <c r="C297" s="2">
        <v>0</v>
      </c>
    </row>
    <row r="298" spans="1:3" x14ac:dyDescent="0.25">
      <c r="A298" t="s">
        <v>607</v>
      </c>
      <c r="B298" s="2">
        <v>1</v>
      </c>
      <c r="C298" s="2">
        <v>0</v>
      </c>
    </row>
    <row r="299" spans="1:3" x14ac:dyDescent="0.25">
      <c r="A299" t="s">
        <v>609</v>
      </c>
      <c r="B299" s="2">
        <v>1</v>
      </c>
      <c r="C299" s="2">
        <v>0</v>
      </c>
    </row>
    <row r="300" spans="1:3" x14ac:dyDescent="0.25">
      <c r="A300" t="s">
        <v>611</v>
      </c>
      <c r="B300" s="2">
        <v>1</v>
      </c>
      <c r="C300" s="2">
        <v>0</v>
      </c>
    </row>
    <row r="301" spans="1:3" x14ac:dyDescent="0.25">
      <c r="A301" t="s">
        <v>613</v>
      </c>
      <c r="B301" s="2">
        <v>1</v>
      </c>
      <c r="C301" s="2">
        <v>0</v>
      </c>
    </row>
    <row r="302" spans="1:3" x14ac:dyDescent="0.25">
      <c r="A302" t="s">
        <v>615</v>
      </c>
      <c r="B302" s="2">
        <v>1</v>
      </c>
      <c r="C302" s="2">
        <v>0</v>
      </c>
    </row>
    <row r="303" spans="1:3" x14ac:dyDescent="0.25">
      <c r="A303" t="s">
        <v>617</v>
      </c>
      <c r="B303" s="2">
        <v>1</v>
      </c>
      <c r="C303" s="2">
        <v>1</v>
      </c>
    </row>
    <row r="304" spans="1:3" x14ac:dyDescent="0.25">
      <c r="A304" t="s">
        <v>619</v>
      </c>
      <c r="B304" s="2">
        <v>1</v>
      </c>
      <c r="C304" s="2">
        <v>1</v>
      </c>
    </row>
    <row r="305" spans="1:3" x14ac:dyDescent="0.25">
      <c r="A305" t="s">
        <v>621</v>
      </c>
      <c r="B305" s="2">
        <v>1</v>
      </c>
      <c r="C305" s="2">
        <v>1</v>
      </c>
    </row>
    <row r="306" spans="1:3" x14ac:dyDescent="0.25">
      <c r="A306" t="s">
        <v>623</v>
      </c>
      <c r="B306" s="2">
        <v>1</v>
      </c>
      <c r="C306" s="2">
        <v>1</v>
      </c>
    </row>
    <row r="307" spans="1:3" x14ac:dyDescent="0.25">
      <c r="A307" t="s">
        <v>625</v>
      </c>
      <c r="B307" s="2">
        <v>1</v>
      </c>
      <c r="C307" s="2">
        <v>1</v>
      </c>
    </row>
    <row r="308" spans="1:3" x14ac:dyDescent="0.25">
      <c r="A308" t="s">
        <v>627</v>
      </c>
      <c r="B308" s="2">
        <v>1</v>
      </c>
      <c r="C308" s="2">
        <v>1</v>
      </c>
    </row>
    <row r="309" spans="1:3" x14ac:dyDescent="0.25">
      <c r="A309" t="s">
        <v>629</v>
      </c>
      <c r="B309" s="2">
        <v>1</v>
      </c>
      <c r="C309" s="2">
        <v>1</v>
      </c>
    </row>
    <row r="310" spans="1:3" x14ac:dyDescent="0.25">
      <c r="A310" t="s">
        <v>631</v>
      </c>
      <c r="B310" s="2">
        <v>1</v>
      </c>
      <c r="C310" s="2">
        <v>1</v>
      </c>
    </row>
    <row r="311" spans="1:3" x14ac:dyDescent="0.25">
      <c r="A311" t="s">
        <v>633</v>
      </c>
      <c r="B311" s="2">
        <v>1</v>
      </c>
      <c r="C311" s="2">
        <v>1</v>
      </c>
    </row>
    <row r="312" spans="1:3" x14ac:dyDescent="0.25">
      <c r="A312" t="s">
        <v>635</v>
      </c>
      <c r="B312" s="2">
        <v>1</v>
      </c>
      <c r="C312" s="2">
        <v>1</v>
      </c>
    </row>
    <row r="313" spans="1:3" x14ac:dyDescent="0.25">
      <c r="A313" t="s">
        <v>637</v>
      </c>
      <c r="B313" s="2">
        <v>1</v>
      </c>
      <c r="C313" s="2">
        <v>1</v>
      </c>
    </row>
    <row r="314" spans="1:3" x14ac:dyDescent="0.25">
      <c r="A314" t="s">
        <v>639</v>
      </c>
      <c r="B314" s="2">
        <v>1</v>
      </c>
      <c r="C314" s="2">
        <v>1</v>
      </c>
    </row>
    <row r="315" spans="1:3" x14ac:dyDescent="0.25">
      <c r="A315" t="s">
        <v>641</v>
      </c>
      <c r="B315" s="2">
        <v>1</v>
      </c>
      <c r="C315" s="2">
        <v>1</v>
      </c>
    </row>
    <row r="316" spans="1:3" x14ac:dyDescent="0.25">
      <c r="A316" t="s">
        <v>643</v>
      </c>
      <c r="B316" s="2">
        <v>1</v>
      </c>
      <c r="C316" s="2">
        <v>1</v>
      </c>
    </row>
    <row r="317" spans="1:3" x14ac:dyDescent="0.25">
      <c r="A317" t="s">
        <v>645</v>
      </c>
      <c r="B317" s="2">
        <v>1</v>
      </c>
      <c r="C317" s="2">
        <v>1</v>
      </c>
    </row>
    <row r="318" spans="1:3" x14ac:dyDescent="0.25">
      <c r="A318" t="s">
        <v>647</v>
      </c>
      <c r="B318" s="2">
        <v>1</v>
      </c>
      <c r="C318" s="2">
        <v>1</v>
      </c>
    </row>
    <row r="319" spans="1:3" x14ac:dyDescent="0.25">
      <c r="A319" t="s">
        <v>649</v>
      </c>
      <c r="B319" s="2">
        <v>1</v>
      </c>
      <c r="C319" s="2">
        <v>1</v>
      </c>
    </row>
    <row r="320" spans="1:3" x14ac:dyDescent="0.25">
      <c r="A320" t="s">
        <v>651</v>
      </c>
      <c r="B320" s="2">
        <v>1</v>
      </c>
      <c r="C320" s="2">
        <v>1</v>
      </c>
    </row>
    <row r="321" spans="1:3" x14ac:dyDescent="0.25">
      <c r="A321" t="s">
        <v>653</v>
      </c>
      <c r="B321" s="2">
        <v>1</v>
      </c>
      <c r="C321" s="2">
        <v>1</v>
      </c>
    </row>
    <row r="322" spans="1:3" x14ac:dyDescent="0.25">
      <c r="A322" t="s">
        <v>655</v>
      </c>
      <c r="B322" s="2">
        <v>1</v>
      </c>
      <c r="C322" s="2">
        <v>1</v>
      </c>
    </row>
    <row r="323" spans="1:3" x14ac:dyDescent="0.25">
      <c r="A323" t="s">
        <v>657</v>
      </c>
      <c r="B323" s="2">
        <v>1</v>
      </c>
      <c r="C323" s="2">
        <v>1</v>
      </c>
    </row>
    <row r="324" spans="1:3" x14ac:dyDescent="0.25">
      <c r="A324" t="s">
        <v>659</v>
      </c>
      <c r="B324" s="2">
        <v>1</v>
      </c>
      <c r="C324" s="2">
        <v>1</v>
      </c>
    </row>
    <row r="325" spans="1:3" x14ac:dyDescent="0.25">
      <c r="A325" t="s">
        <v>661</v>
      </c>
      <c r="B325" s="2">
        <v>1</v>
      </c>
      <c r="C325" s="2">
        <v>1</v>
      </c>
    </row>
    <row r="326" spans="1:3" x14ac:dyDescent="0.25">
      <c r="A326" t="s">
        <v>663</v>
      </c>
      <c r="B326" s="2">
        <v>1</v>
      </c>
      <c r="C326" s="2">
        <v>1</v>
      </c>
    </row>
    <row r="327" spans="1:3" x14ac:dyDescent="0.25">
      <c r="A327" t="s">
        <v>665</v>
      </c>
      <c r="B327" s="2">
        <v>1</v>
      </c>
      <c r="C327" s="2">
        <v>1</v>
      </c>
    </row>
    <row r="328" spans="1:3" x14ac:dyDescent="0.25">
      <c r="A328" t="s">
        <v>667</v>
      </c>
      <c r="B328" s="2">
        <v>1</v>
      </c>
      <c r="C328" s="2">
        <v>0</v>
      </c>
    </row>
    <row r="329" spans="1:3" x14ac:dyDescent="0.25">
      <c r="A329" t="s">
        <v>669</v>
      </c>
      <c r="B329" s="2">
        <v>1</v>
      </c>
      <c r="C329" s="2">
        <v>0</v>
      </c>
    </row>
    <row r="330" spans="1:3" x14ac:dyDescent="0.25">
      <c r="A330" t="s">
        <v>671</v>
      </c>
      <c r="B330" s="2">
        <v>1</v>
      </c>
      <c r="C330" s="2">
        <v>0</v>
      </c>
    </row>
    <row r="331" spans="1:3" x14ac:dyDescent="0.25">
      <c r="A331" t="s">
        <v>673</v>
      </c>
      <c r="B331" s="2">
        <v>1</v>
      </c>
      <c r="C331" s="2">
        <v>0</v>
      </c>
    </row>
    <row r="332" spans="1:3" x14ac:dyDescent="0.25">
      <c r="A332" t="s">
        <v>675</v>
      </c>
      <c r="B332" s="2">
        <v>1</v>
      </c>
      <c r="C332" s="2">
        <v>0</v>
      </c>
    </row>
    <row r="333" spans="1:3" x14ac:dyDescent="0.25">
      <c r="A333" t="s">
        <v>677</v>
      </c>
      <c r="B333" s="2">
        <v>1</v>
      </c>
      <c r="C333" s="2">
        <v>0</v>
      </c>
    </row>
    <row r="334" spans="1:3" x14ac:dyDescent="0.25">
      <c r="A334" t="s">
        <v>679</v>
      </c>
      <c r="B334" s="2">
        <v>1</v>
      </c>
      <c r="C334" s="2">
        <v>0</v>
      </c>
    </row>
    <row r="335" spans="1:3" x14ac:dyDescent="0.25">
      <c r="A335" t="s">
        <v>681</v>
      </c>
      <c r="B335" s="2">
        <v>1</v>
      </c>
      <c r="C335" s="2">
        <v>0</v>
      </c>
    </row>
    <row r="336" spans="1:3" x14ac:dyDescent="0.25">
      <c r="A336" t="s">
        <v>683</v>
      </c>
      <c r="B336" s="2">
        <v>1</v>
      </c>
      <c r="C336" s="2">
        <v>0</v>
      </c>
    </row>
    <row r="337" spans="1:3" x14ac:dyDescent="0.25">
      <c r="A337" t="s">
        <v>685</v>
      </c>
      <c r="B337" s="2">
        <v>1</v>
      </c>
      <c r="C337" s="2">
        <v>0</v>
      </c>
    </row>
    <row r="338" spans="1:3" x14ac:dyDescent="0.25">
      <c r="A338" t="s">
        <v>687</v>
      </c>
      <c r="B338" s="2">
        <v>1</v>
      </c>
      <c r="C338" s="2">
        <v>0</v>
      </c>
    </row>
    <row r="339" spans="1:3" x14ac:dyDescent="0.25">
      <c r="A339" t="s">
        <v>689</v>
      </c>
      <c r="B339" s="2">
        <v>1</v>
      </c>
      <c r="C339" s="2">
        <v>0</v>
      </c>
    </row>
    <row r="340" spans="1:3" x14ac:dyDescent="0.25">
      <c r="A340" t="s">
        <v>691</v>
      </c>
      <c r="B340" s="2">
        <v>1</v>
      </c>
      <c r="C340" s="2">
        <v>0</v>
      </c>
    </row>
    <row r="341" spans="1:3" x14ac:dyDescent="0.25">
      <c r="A341" t="s">
        <v>693</v>
      </c>
      <c r="B341" s="2">
        <v>1</v>
      </c>
      <c r="C341" s="2">
        <v>0</v>
      </c>
    </row>
    <row r="342" spans="1:3" x14ac:dyDescent="0.25">
      <c r="A342" t="s">
        <v>695</v>
      </c>
      <c r="B342" s="2">
        <v>1</v>
      </c>
      <c r="C342" s="2">
        <v>0</v>
      </c>
    </row>
    <row r="343" spans="1:3" x14ac:dyDescent="0.25">
      <c r="A343" t="s">
        <v>697</v>
      </c>
      <c r="B343" s="2">
        <v>1</v>
      </c>
      <c r="C343" s="2">
        <v>0</v>
      </c>
    </row>
    <row r="344" spans="1:3" x14ac:dyDescent="0.25">
      <c r="A344" t="s">
        <v>699</v>
      </c>
      <c r="B344" s="2">
        <v>1</v>
      </c>
      <c r="C344" s="2">
        <v>0</v>
      </c>
    </row>
    <row r="345" spans="1:3" x14ac:dyDescent="0.25">
      <c r="A345" t="s">
        <v>701</v>
      </c>
      <c r="B345" s="2">
        <v>1</v>
      </c>
      <c r="C345" s="2">
        <v>0</v>
      </c>
    </row>
    <row r="346" spans="1:3" x14ac:dyDescent="0.25">
      <c r="A346" t="s">
        <v>703</v>
      </c>
      <c r="B346" s="2">
        <v>1</v>
      </c>
      <c r="C346" s="2">
        <v>0</v>
      </c>
    </row>
    <row r="347" spans="1:3" x14ac:dyDescent="0.25">
      <c r="A347" t="s">
        <v>705</v>
      </c>
      <c r="B347" s="2">
        <v>1</v>
      </c>
      <c r="C347" s="2">
        <v>0</v>
      </c>
    </row>
    <row r="348" spans="1:3" x14ac:dyDescent="0.25">
      <c r="A348" t="s">
        <v>707</v>
      </c>
      <c r="B348" s="2">
        <v>1</v>
      </c>
      <c r="C348" s="2">
        <v>0</v>
      </c>
    </row>
    <row r="349" spans="1:3" x14ac:dyDescent="0.25">
      <c r="A349" t="s">
        <v>709</v>
      </c>
      <c r="B349" s="2">
        <v>1</v>
      </c>
      <c r="C349" s="2">
        <v>0</v>
      </c>
    </row>
    <row r="350" spans="1:3" x14ac:dyDescent="0.25">
      <c r="A350" t="s">
        <v>711</v>
      </c>
      <c r="B350" s="2">
        <v>1</v>
      </c>
      <c r="C350" s="2">
        <v>0</v>
      </c>
    </row>
    <row r="351" spans="1:3" x14ac:dyDescent="0.25">
      <c r="A351" t="s">
        <v>713</v>
      </c>
      <c r="B351" s="2">
        <v>1</v>
      </c>
      <c r="C351" s="2">
        <v>0</v>
      </c>
    </row>
    <row r="352" spans="1:3" x14ac:dyDescent="0.25">
      <c r="A352" t="s">
        <v>715</v>
      </c>
      <c r="B352" s="2">
        <v>1</v>
      </c>
      <c r="C352" s="2">
        <v>1</v>
      </c>
    </row>
    <row r="353" spans="1:3" x14ac:dyDescent="0.25">
      <c r="A353" t="s">
        <v>717</v>
      </c>
      <c r="B353" s="2">
        <v>1</v>
      </c>
      <c r="C353" s="2">
        <v>0</v>
      </c>
    </row>
    <row r="354" spans="1:3" x14ac:dyDescent="0.25">
      <c r="A354" t="s">
        <v>719</v>
      </c>
      <c r="B354" s="2">
        <v>1</v>
      </c>
      <c r="C354" s="2">
        <v>1</v>
      </c>
    </row>
    <row r="355" spans="1:3" x14ac:dyDescent="0.25">
      <c r="A355" t="s">
        <v>721</v>
      </c>
      <c r="B355" s="2">
        <v>1</v>
      </c>
      <c r="C355" s="2">
        <v>0</v>
      </c>
    </row>
    <row r="356" spans="1:3" x14ac:dyDescent="0.25">
      <c r="A356" t="s">
        <v>723</v>
      </c>
      <c r="B356" s="2">
        <v>1</v>
      </c>
      <c r="C356" s="2">
        <v>0</v>
      </c>
    </row>
    <row r="357" spans="1:3" x14ac:dyDescent="0.25">
      <c r="A357" t="s">
        <v>725</v>
      </c>
      <c r="B357" s="2">
        <v>1</v>
      </c>
      <c r="C357" s="2">
        <v>0</v>
      </c>
    </row>
    <row r="358" spans="1:3" x14ac:dyDescent="0.25">
      <c r="A358" t="s">
        <v>727</v>
      </c>
      <c r="B358" s="2">
        <v>1</v>
      </c>
      <c r="C358" s="2">
        <v>0</v>
      </c>
    </row>
    <row r="359" spans="1:3" x14ac:dyDescent="0.25">
      <c r="A359" t="s">
        <v>729</v>
      </c>
      <c r="B359" s="2">
        <v>1</v>
      </c>
      <c r="C359" s="2">
        <v>0</v>
      </c>
    </row>
    <row r="360" spans="1:3" x14ac:dyDescent="0.25">
      <c r="A360" t="s">
        <v>731</v>
      </c>
      <c r="B360" s="2">
        <v>1</v>
      </c>
      <c r="C360" s="2">
        <v>0</v>
      </c>
    </row>
    <row r="361" spans="1:3" x14ac:dyDescent="0.25">
      <c r="A361" t="s">
        <v>733</v>
      </c>
      <c r="B361" s="2">
        <v>1</v>
      </c>
      <c r="C361" s="2">
        <v>0</v>
      </c>
    </row>
    <row r="362" spans="1:3" x14ac:dyDescent="0.25">
      <c r="A362" t="s">
        <v>735</v>
      </c>
      <c r="B362" s="2">
        <v>1</v>
      </c>
      <c r="C362" s="2">
        <v>1</v>
      </c>
    </row>
    <row r="363" spans="1:3" x14ac:dyDescent="0.25">
      <c r="A363" t="s">
        <v>737</v>
      </c>
      <c r="B363" s="2">
        <v>1</v>
      </c>
      <c r="C363" s="2">
        <v>0</v>
      </c>
    </row>
    <row r="364" spans="1:3" x14ac:dyDescent="0.25">
      <c r="A364" t="s">
        <v>739</v>
      </c>
      <c r="B364" s="2">
        <v>2</v>
      </c>
      <c r="C364" s="2">
        <v>0</v>
      </c>
    </row>
    <row r="365" spans="1:3" x14ac:dyDescent="0.25">
      <c r="A365" t="s">
        <v>741</v>
      </c>
      <c r="B365" s="2">
        <v>1</v>
      </c>
      <c r="C365" s="2">
        <v>0</v>
      </c>
    </row>
    <row r="366" spans="1:3" x14ac:dyDescent="0.25">
      <c r="A366" t="s">
        <v>743</v>
      </c>
      <c r="B366" s="2">
        <v>1</v>
      </c>
      <c r="C366" s="2">
        <v>1</v>
      </c>
    </row>
    <row r="367" spans="1:3" x14ac:dyDescent="0.25">
      <c r="A367" t="s">
        <v>745</v>
      </c>
      <c r="B367" s="2">
        <v>1</v>
      </c>
      <c r="C367" s="2">
        <v>0</v>
      </c>
    </row>
    <row r="368" spans="1:3" x14ac:dyDescent="0.25">
      <c r="A368" t="s">
        <v>747</v>
      </c>
      <c r="B368" s="2">
        <v>1</v>
      </c>
      <c r="C368" s="2">
        <v>0</v>
      </c>
    </row>
    <row r="369" spans="1:3" x14ac:dyDescent="0.25">
      <c r="A369" t="s">
        <v>749</v>
      </c>
      <c r="B369" s="2">
        <v>1</v>
      </c>
      <c r="C369" s="2">
        <v>1</v>
      </c>
    </row>
    <row r="370" spans="1:3" x14ac:dyDescent="0.25">
      <c r="A370" t="s">
        <v>751</v>
      </c>
      <c r="B370" s="2">
        <v>1</v>
      </c>
      <c r="C370" s="2">
        <v>0</v>
      </c>
    </row>
    <row r="371" spans="1:3" x14ac:dyDescent="0.25">
      <c r="A371" t="s">
        <v>753</v>
      </c>
      <c r="B371" s="2">
        <v>1</v>
      </c>
      <c r="C371" s="2">
        <v>0</v>
      </c>
    </row>
    <row r="372" spans="1:3" x14ac:dyDescent="0.25">
      <c r="A372" t="s">
        <v>755</v>
      </c>
      <c r="B372" s="2">
        <v>1</v>
      </c>
      <c r="C372" s="2">
        <v>0</v>
      </c>
    </row>
    <row r="373" spans="1:3" x14ac:dyDescent="0.25">
      <c r="A373" t="s">
        <v>757</v>
      </c>
      <c r="B373" s="2">
        <v>1</v>
      </c>
      <c r="C373" s="2">
        <v>0</v>
      </c>
    </row>
    <row r="374" spans="1:3" x14ac:dyDescent="0.25">
      <c r="A374" t="s">
        <v>759</v>
      </c>
      <c r="B374" s="2">
        <v>1</v>
      </c>
      <c r="C374" s="2">
        <v>0</v>
      </c>
    </row>
    <row r="375" spans="1:3" x14ac:dyDescent="0.25">
      <c r="A375" t="s">
        <v>761</v>
      </c>
      <c r="B375" s="2">
        <v>1</v>
      </c>
      <c r="C375" s="2">
        <v>0</v>
      </c>
    </row>
    <row r="376" spans="1:3" x14ac:dyDescent="0.25">
      <c r="A376" t="s">
        <v>763</v>
      </c>
      <c r="B376" s="2">
        <v>1</v>
      </c>
      <c r="C376" s="2">
        <v>0</v>
      </c>
    </row>
    <row r="377" spans="1:3" x14ac:dyDescent="0.25">
      <c r="A377" t="s">
        <v>765</v>
      </c>
      <c r="B377" s="2">
        <v>1</v>
      </c>
      <c r="C377" s="2">
        <v>0</v>
      </c>
    </row>
    <row r="378" spans="1:3" x14ac:dyDescent="0.25">
      <c r="A378" t="s">
        <v>767</v>
      </c>
      <c r="B378" s="2">
        <v>1</v>
      </c>
      <c r="C378" s="2">
        <v>0</v>
      </c>
    </row>
    <row r="379" spans="1:3" x14ac:dyDescent="0.25">
      <c r="A379" t="s">
        <v>769</v>
      </c>
      <c r="B379" s="2">
        <v>1</v>
      </c>
      <c r="C379" s="2">
        <v>0</v>
      </c>
    </row>
    <row r="380" spans="1:3" x14ac:dyDescent="0.25">
      <c r="A380" t="s">
        <v>771</v>
      </c>
      <c r="B380" s="2">
        <v>1</v>
      </c>
      <c r="C380" s="2">
        <v>0</v>
      </c>
    </row>
    <row r="381" spans="1:3" x14ac:dyDescent="0.25">
      <c r="A381" t="s">
        <v>773</v>
      </c>
      <c r="B381" s="2">
        <v>1</v>
      </c>
      <c r="C381" s="2">
        <v>0</v>
      </c>
    </row>
    <row r="382" spans="1:3" x14ac:dyDescent="0.25">
      <c r="A382" t="s">
        <v>775</v>
      </c>
      <c r="B382" s="2">
        <v>1</v>
      </c>
      <c r="C382" s="2">
        <v>0</v>
      </c>
    </row>
    <row r="383" spans="1:3" x14ac:dyDescent="0.25">
      <c r="A383" t="s">
        <v>777</v>
      </c>
      <c r="B383" s="2">
        <v>1</v>
      </c>
      <c r="C383" s="2">
        <v>0</v>
      </c>
    </row>
    <row r="384" spans="1:3" x14ac:dyDescent="0.25">
      <c r="A384" t="s">
        <v>779</v>
      </c>
      <c r="B384" s="2">
        <v>1</v>
      </c>
      <c r="C384" s="2">
        <v>0</v>
      </c>
    </row>
    <row r="385" spans="1:3" x14ac:dyDescent="0.25">
      <c r="A385" t="s">
        <v>781</v>
      </c>
      <c r="B385" s="2">
        <v>1</v>
      </c>
      <c r="C385" s="2">
        <v>0</v>
      </c>
    </row>
    <row r="386" spans="1:3" x14ac:dyDescent="0.25">
      <c r="A386" t="s">
        <v>783</v>
      </c>
      <c r="B386" s="2">
        <v>1</v>
      </c>
      <c r="C386" s="2">
        <v>0</v>
      </c>
    </row>
    <row r="387" spans="1:3" x14ac:dyDescent="0.25">
      <c r="A387" t="s">
        <v>785</v>
      </c>
      <c r="B387" s="2">
        <v>1</v>
      </c>
      <c r="C387" s="2">
        <v>1</v>
      </c>
    </row>
    <row r="388" spans="1:3" x14ac:dyDescent="0.25">
      <c r="A388" t="s">
        <v>787</v>
      </c>
      <c r="B388" s="2">
        <v>1</v>
      </c>
      <c r="C388" s="2">
        <v>0</v>
      </c>
    </row>
    <row r="389" spans="1:3" x14ac:dyDescent="0.25">
      <c r="A389" t="s">
        <v>789</v>
      </c>
      <c r="B389" s="2">
        <v>1</v>
      </c>
      <c r="C389" s="2">
        <v>0</v>
      </c>
    </row>
    <row r="390" spans="1:3" x14ac:dyDescent="0.25">
      <c r="A390" t="s">
        <v>791</v>
      </c>
      <c r="B390" s="2">
        <v>1</v>
      </c>
      <c r="C390" s="2">
        <v>0</v>
      </c>
    </row>
    <row r="391" spans="1:3" x14ac:dyDescent="0.25">
      <c r="A391" t="s">
        <v>793</v>
      </c>
      <c r="B391" s="2">
        <v>1</v>
      </c>
      <c r="C391" s="2">
        <v>0</v>
      </c>
    </row>
    <row r="392" spans="1:3" x14ac:dyDescent="0.25">
      <c r="A392" t="s">
        <v>795</v>
      </c>
      <c r="B392" s="2">
        <v>1</v>
      </c>
      <c r="C392" s="2">
        <v>0</v>
      </c>
    </row>
    <row r="393" spans="1:3" x14ac:dyDescent="0.25">
      <c r="A393" t="s">
        <v>797</v>
      </c>
      <c r="B393" s="2">
        <v>1</v>
      </c>
      <c r="C393" s="2">
        <v>1</v>
      </c>
    </row>
    <row r="394" spans="1:3" x14ac:dyDescent="0.25">
      <c r="A394" t="s">
        <v>799</v>
      </c>
      <c r="B394" s="2">
        <v>1</v>
      </c>
      <c r="C394" s="2">
        <v>0</v>
      </c>
    </row>
    <row r="395" spans="1:3" x14ac:dyDescent="0.25">
      <c r="A395" t="s">
        <v>801</v>
      </c>
      <c r="B395" s="2">
        <v>1</v>
      </c>
      <c r="C395" s="2">
        <v>0</v>
      </c>
    </row>
    <row r="396" spans="1:3" x14ac:dyDescent="0.25">
      <c r="A396" t="s">
        <v>803</v>
      </c>
      <c r="B396" s="2">
        <v>1</v>
      </c>
      <c r="C396" s="2">
        <v>1</v>
      </c>
    </row>
    <row r="397" spans="1:3" x14ac:dyDescent="0.25">
      <c r="A397" t="s">
        <v>805</v>
      </c>
      <c r="B397" s="2">
        <v>1</v>
      </c>
      <c r="C397" s="2">
        <v>0</v>
      </c>
    </row>
    <row r="398" spans="1:3" x14ac:dyDescent="0.25">
      <c r="A398" t="s">
        <v>807</v>
      </c>
      <c r="B398" s="2">
        <v>1</v>
      </c>
      <c r="C398" s="2">
        <v>0</v>
      </c>
    </row>
    <row r="399" spans="1:3" x14ac:dyDescent="0.25">
      <c r="A399" t="s">
        <v>809</v>
      </c>
      <c r="B399" s="2">
        <v>1</v>
      </c>
      <c r="C399" s="2">
        <v>0</v>
      </c>
    </row>
    <row r="400" spans="1:3" x14ac:dyDescent="0.25">
      <c r="A400" t="s">
        <v>811</v>
      </c>
      <c r="B400" s="2">
        <v>1</v>
      </c>
      <c r="C400" s="2">
        <v>0</v>
      </c>
    </row>
    <row r="401" spans="1:3" x14ac:dyDescent="0.25">
      <c r="A401" t="s">
        <v>813</v>
      </c>
      <c r="B401" s="2">
        <v>1</v>
      </c>
      <c r="C401" s="2">
        <v>0</v>
      </c>
    </row>
    <row r="402" spans="1:3" x14ac:dyDescent="0.25">
      <c r="A402" t="s">
        <v>815</v>
      </c>
      <c r="B402" s="2">
        <v>1</v>
      </c>
      <c r="C402" s="2">
        <v>0</v>
      </c>
    </row>
    <row r="403" spans="1:3" x14ac:dyDescent="0.25">
      <c r="A403" t="s">
        <v>817</v>
      </c>
      <c r="B403" s="2">
        <v>1</v>
      </c>
      <c r="C403" s="2">
        <v>1</v>
      </c>
    </row>
    <row r="404" spans="1:3" x14ac:dyDescent="0.25">
      <c r="A404" t="s">
        <v>819</v>
      </c>
      <c r="B404" s="2">
        <v>1</v>
      </c>
      <c r="C404" s="2">
        <v>0</v>
      </c>
    </row>
    <row r="405" spans="1:3" x14ac:dyDescent="0.25">
      <c r="A405" t="s">
        <v>821</v>
      </c>
      <c r="B405" s="2">
        <v>1</v>
      </c>
      <c r="C405" s="2">
        <v>0</v>
      </c>
    </row>
    <row r="406" spans="1:3" x14ac:dyDescent="0.25">
      <c r="A406" t="s">
        <v>823</v>
      </c>
      <c r="B406" s="2">
        <v>1</v>
      </c>
      <c r="C406" s="2">
        <v>1</v>
      </c>
    </row>
    <row r="407" spans="1:3" x14ac:dyDescent="0.25">
      <c r="A407" t="s">
        <v>825</v>
      </c>
      <c r="B407" s="2">
        <v>1</v>
      </c>
      <c r="C407" s="2">
        <v>0</v>
      </c>
    </row>
    <row r="408" spans="1:3" x14ac:dyDescent="0.25">
      <c r="A408" t="s">
        <v>827</v>
      </c>
      <c r="B408" s="2">
        <v>1</v>
      </c>
      <c r="C408" s="2">
        <v>1</v>
      </c>
    </row>
    <row r="409" spans="1:3" x14ac:dyDescent="0.25">
      <c r="A409" t="s">
        <v>829</v>
      </c>
      <c r="B409" s="2">
        <v>1</v>
      </c>
      <c r="C409" s="2">
        <v>0</v>
      </c>
    </row>
    <row r="410" spans="1:3" x14ac:dyDescent="0.25">
      <c r="A410" t="s">
        <v>831</v>
      </c>
      <c r="B410" s="2">
        <v>1</v>
      </c>
      <c r="C410" s="2">
        <v>0</v>
      </c>
    </row>
    <row r="411" spans="1:3" x14ac:dyDescent="0.25">
      <c r="A411" t="s">
        <v>833</v>
      </c>
      <c r="B411" s="2">
        <v>1</v>
      </c>
      <c r="C411" s="2">
        <v>1</v>
      </c>
    </row>
    <row r="412" spans="1:3" x14ac:dyDescent="0.25">
      <c r="A412" t="s">
        <v>835</v>
      </c>
      <c r="B412" s="2">
        <v>1</v>
      </c>
      <c r="C412" s="2">
        <v>1</v>
      </c>
    </row>
    <row r="413" spans="1:3" x14ac:dyDescent="0.25">
      <c r="A413" t="s">
        <v>837</v>
      </c>
      <c r="B413" s="2">
        <v>1</v>
      </c>
      <c r="C413" s="2">
        <v>0</v>
      </c>
    </row>
    <row r="414" spans="1:3" x14ac:dyDescent="0.25">
      <c r="A414" t="s">
        <v>839</v>
      </c>
      <c r="B414" s="2">
        <v>1</v>
      </c>
      <c r="C414" s="2">
        <v>0</v>
      </c>
    </row>
    <row r="415" spans="1:3" x14ac:dyDescent="0.25">
      <c r="A415" t="s">
        <v>841</v>
      </c>
      <c r="B415" s="2">
        <v>1</v>
      </c>
      <c r="C415" s="2">
        <v>0</v>
      </c>
    </row>
    <row r="416" spans="1:3" x14ac:dyDescent="0.25">
      <c r="A416" t="s">
        <v>843</v>
      </c>
      <c r="B416" s="2">
        <v>1</v>
      </c>
      <c r="C416" s="2">
        <v>0</v>
      </c>
    </row>
    <row r="417" spans="1:3" x14ac:dyDescent="0.25">
      <c r="A417" t="s">
        <v>845</v>
      </c>
      <c r="B417" s="2">
        <v>2</v>
      </c>
      <c r="C417" s="2">
        <v>0</v>
      </c>
    </row>
    <row r="418" spans="1:3" x14ac:dyDescent="0.25">
      <c r="A418" t="s">
        <v>847</v>
      </c>
      <c r="B418" s="2">
        <v>1</v>
      </c>
      <c r="C418" s="2">
        <v>0</v>
      </c>
    </row>
    <row r="419" spans="1:3" x14ac:dyDescent="0.25">
      <c r="A419" t="s">
        <v>849</v>
      </c>
      <c r="B419" s="2">
        <v>2</v>
      </c>
      <c r="C419" s="2">
        <v>0</v>
      </c>
    </row>
    <row r="420" spans="1:3" x14ac:dyDescent="0.25">
      <c r="A420" t="s">
        <v>851</v>
      </c>
      <c r="B420" s="2">
        <v>1</v>
      </c>
      <c r="C420" s="2">
        <v>0</v>
      </c>
    </row>
    <row r="421" spans="1:3" x14ac:dyDescent="0.25">
      <c r="A421" t="s">
        <v>853</v>
      </c>
      <c r="B421" s="2">
        <v>1</v>
      </c>
      <c r="C421" s="2">
        <v>1</v>
      </c>
    </row>
    <row r="422" spans="1:3" x14ac:dyDescent="0.25">
      <c r="A422" t="s">
        <v>855</v>
      </c>
      <c r="B422" s="2">
        <v>1</v>
      </c>
      <c r="C422" s="2">
        <v>0</v>
      </c>
    </row>
    <row r="423" spans="1:3" x14ac:dyDescent="0.25">
      <c r="A423" t="s">
        <v>857</v>
      </c>
      <c r="B423" s="2">
        <v>1</v>
      </c>
      <c r="C423" s="2">
        <v>0</v>
      </c>
    </row>
    <row r="424" spans="1:3" x14ac:dyDescent="0.25">
      <c r="A424" t="s">
        <v>859</v>
      </c>
      <c r="B424" s="2">
        <v>1</v>
      </c>
      <c r="C424" s="2">
        <v>0</v>
      </c>
    </row>
    <row r="425" spans="1:3" x14ac:dyDescent="0.25">
      <c r="A425" t="s">
        <v>861</v>
      </c>
      <c r="B425" s="2">
        <v>1</v>
      </c>
      <c r="C425" s="2">
        <v>0</v>
      </c>
    </row>
    <row r="426" spans="1:3" x14ac:dyDescent="0.25">
      <c r="A426" t="s">
        <v>863</v>
      </c>
      <c r="B426" s="2">
        <v>1</v>
      </c>
      <c r="C426" s="2">
        <v>0</v>
      </c>
    </row>
    <row r="427" spans="1:3" x14ac:dyDescent="0.25">
      <c r="A427" t="s">
        <v>865</v>
      </c>
      <c r="B427" s="2">
        <v>1</v>
      </c>
      <c r="C427" s="2">
        <v>0</v>
      </c>
    </row>
    <row r="428" spans="1:3" x14ac:dyDescent="0.25">
      <c r="A428" t="s">
        <v>867</v>
      </c>
      <c r="B428" s="2">
        <v>1</v>
      </c>
      <c r="C428" s="2">
        <v>0</v>
      </c>
    </row>
    <row r="429" spans="1:3" x14ac:dyDescent="0.25">
      <c r="A429" t="s">
        <v>869</v>
      </c>
      <c r="B429" s="2">
        <v>1</v>
      </c>
      <c r="C429" s="2">
        <v>0</v>
      </c>
    </row>
    <row r="430" spans="1:3" x14ac:dyDescent="0.25">
      <c r="A430" t="s">
        <v>871</v>
      </c>
      <c r="B430" s="2">
        <v>1</v>
      </c>
      <c r="C430" s="2">
        <v>0</v>
      </c>
    </row>
    <row r="431" spans="1:3" x14ac:dyDescent="0.25">
      <c r="A431" t="s">
        <v>873</v>
      </c>
      <c r="B431" s="2">
        <v>1</v>
      </c>
      <c r="C431" s="2">
        <v>0</v>
      </c>
    </row>
    <row r="432" spans="1:3" x14ac:dyDescent="0.25">
      <c r="A432" t="s">
        <v>875</v>
      </c>
      <c r="B432" s="2">
        <v>1</v>
      </c>
      <c r="C432" s="2">
        <v>0</v>
      </c>
    </row>
    <row r="433" spans="1:3" x14ac:dyDescent="0.25">
      <c r="A433" t="s">
        <v>877</v>
      </c>
      <c r="B433" s="2">
        <v>1</v>
      </c>
      <c r="C433" s="2">
        <v>0</v>
      </c>
    </row>
    <row r="434" spans="1:3" x14ac:dyDescent="0.25">
      <c r="A434" t="s">
        <v>879</v>
      </c>
      <c r="B434" s="2">
        <v>1</v>
      </c>
      <c r="C434" s="2">
        <v>0</v>
      </c>
    </row>
    <row r="435" spans="1:3" x14ac:dyDescent="0.25">
      <c r="A435" t="s">
        <v>881</v>
      </c>
      <c r="B435" s="2">
        <v>1</v>
      </c>
      <c r="C435" s="2">
        <v>1</v>
      </c>
    </row>
    <row r="436" spans="1:3" x14ac:dyDescent="0.25">
      <c r="A436" t="s">
        <v>883</v>
      </c>
      <c r="B436" s="2">
        <v>1</v>
      </c>
      <c r="C436" s="2">
        <v>0</v>
      </c>
    </row>
  </sheetData>
  <sortState ref="A1:AR1102">
    <sortCondition descending="1" ref="D1:D1102"/>
    <sortCondition descending="1" ref="C1:C1102"/>
    <sortCondition descending="1" ref="E1:E1102"/>
    <sortCondition descending="1" ref="F1:F1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9"/>
  <sheetViews>
    <sheetView workbookViewId="0">
      <selection activeCell="E1" sqref="E1"/>
    </sheetView>
  </sheetViews>
  <sheetFormatPr defaultRowHeight="15" x14ac:dyDescent="0.25"/>
  <cols>
    <col min="1" max="1" width="14.7109375" style="1" bestFit="1" customWidth="1"/>
    <col min="2" max="2" width="27.140625" style="1" bestFit="1" customWidth="1"/>
  </cols>
  <sheetData>
    <row r="1" spans="1:2" x14ac:dyDescent="0.25">
      <c r="A1" s="1" t="s">
        <v>9</v>
      </c>
      <c r="B1" s="1" t="s">
        <v>884</v>
      </c>
    </row>
    <row r="2" spans="1:2" x14ac:dyDescent="0.25">
      <c r="A2" t="s">
        <v>11</v>
      </c>
      <c r="B2">
        <v>124</v>
      </c>
    </row>
    <row r="3" spans="1:2" x14ac:dyDescent="0.25">
      <c r="A3" t="s">
        <v>15</v>
      </c>
      <c r="B3">
        <v>119</v>
      </c>
    </row>
    <row r="4" spans="1:2" x14ac:dyDescent="0.25">
      <c r="A4" t="s">
        <v>17</v>
      </c>
      <c r="B4">
        <v>117</v>
      </c>
    </row>
    <row r="5" spans="1:2" x14ac:dyDescent="0.25">
      <c r="A5" t="s">
        <v>19</v>
      </c>
      <c r="B5">
        <v>125</v>
      </c>
    </row>
    <row r="6" spans="1:2" x14ac:dyDescent="0.25">
      <c r="A6" t="s">
        <v>21</v>
      </c>
      <c r="B6">
        <v>113</v>
      </c>
    </row>
    <row r="7" spans="1:2" x14ac:dyDescent="0.25">
      <c r="A7" t="s">
        <v>23</v>
      </c>
      <c r="B7">
        <v>116</v>
      </c>
    </row>
    <row r="8" spans="1:2" x14ac:dyDescent="0.25">
      <c r="A8" t="s">
        <v>25</v>
      </c>
      <c r="B8">
        <v>118</v>
      </c>
    </row>
    <row r="9" spans="1:2" x14ac:dyDescent="0.25">
      <c r="A9" t="s">
        <v>29</v>
      </c>
      <c r="B9">
        <v>113</v>
      </c>
    </row>
    <row r="10" spans="1:2" x14ac:dyDescent="0.25">
      <c r="A10" t="s">
        <v>31</v>
      </c>
      <c r="B10">
        <v>114</v>
      </c>
    </row>
    <row r="11" spans="1:2" x14ac:dyDescent="0.25">
      <c r="A11" t="s">
        <v>33</v>
      </c>
      <c r="B11">
        <v>119</v>
      </c>
    </row>
    <row r="12" spans="1:2" x14ac:dyDescent="0.25">
      <c r="A12" t="s">
        <v>35</v>
      </c>
      <c r="B12">
        <v>116</v>
      </c>
    </row>
    <row r="13" spans="1:2" x14ac:dyDescent="0.25">
      <c r="A13" t="s">
        <v>37</v>
      </c>
      <c r="B13">
        <v>112</v>
      </c>
    </row>
    <row r="14" spans="1:2" x14ac:dyDescent="0.25">
      <c r="A14" t="s">
        <v>39</v>
      </c>
      <c r="B14">
        <v>119</v>
      </c>
    </row>
    <row r="15" spans="1:2" x14ac:dyDescent="0.25">
      <c r="A15" t="s">
        <v>41</v>
      </c>
      <c r="B15">
        <v>121</v>
      </c>
    </row>
    <row r="16" spans="1:2" x14ac:dyDescent="0.25">
      <c r="A16" t="s">
        <v>43</v>
      </c>
      <c r="B16">
        <v>114</v>
      </c>
    </row>
    <row r="17" spans="1:2" x14ac:dyDescent="0.25">
      <c r="A17" t="s">
        <v>45</v>
      </c>
      <c r="B17">
        <v>118</v>
      </c>
    </row>
    <row r="18" spans="1:2" x14ac:dyDescent="0.25">
      <c r="A18" t="s">
        <v>47</v>
      </c>
      <c r="B18">
        <v>121</v>
      </c>
    </row>
    <row r="19" spans="1:2" x14ac:dyDescent="0.25">
      <c r="A19" t="s">
        <v>49</v>
      </c>
      <c r="B19">
        <v>118</v>
      </c>
    </row>
    <row r="20" spans="1:2" x14ac:dyDescent="0.25">
      <c r="A20" t="s">
        <v>51</v>
      </c>
      <c r="B20">
        <v>113</v>
      </c>
    </row>
    <row r="21" spans="1:2" x14ac:dyDescent="0.25">
      <c r="A21" t="s">
        <v>53</v>
      </c>
      <c r="B21">
        <v>119</v>
      </c>
    </row>
    <row r="22" spans="1:2" x14ac:dyDescent="0.25">
      <c r="A22" t="s">
        <v>55</v>
      </c>
      <c r="B22">
        <v>113</v>
      </c>
    </row>
    <row r="23" spans="1:2" x14ac:dyDescent="0.25">
      <c r="A23" t="s">
        <v>57</v>
      </c>
      <c r="B23">
        <v>117</v>
      </c>
    </row>
    <row r="24" spans="1:2" x14ac:dyDescent="0.25">
      <c r="A24" t="s">
        <v>59</v>
      </c>
      <c r="B24">
        <v>112</v>
      </c>
    </row>
    <row r="25" spans="1:2" x14ac:dyDescent="0.25">
      <c r="A25" t="s">
        <v>61</v>
      </c>
      <c r="B25">
        <v>118</v>
      </c>
    </row>
    <row r="26" spans="1:2" x14ac:dyDescent="0.25">
      <c r="A26" t="s">
        <v>63</v>
      </c>
      <c r="B26">
        <v>110</v>
      </c>
    </row>
    <row r="27" spans="1:2" x14ac:dyDescent="0.25">
      <c r="A27" t="s">
        <v>65</v>
      </c>
      <c r="B27">
        <v>114</v>
      </c>
    </row>
    <row r="28" spans="1:2" x14ac:dyDescent="0.25">
      <c r="A28" t="s">
        <v>67</v>
      </c>
      <c r="B28">
        <v>117</v>
      </c>
    </row>
    <row r="29" spans="1:2" x14ac:dyDescent="0.25">
      <c r="A29" t="s">
        <v>69</v>
      </c>
      <c r="B29">
        <v>113</v>
      </c>
    </row>
    <row r="30" spans="1:2" x14ac:dyDescent="0.25">
      <c r="A30" t="s">
        <v>71</v>
      </c>
      <c r="B30">
        <v>119</v>
      </c>
    </row>
    <row r="31" spans="1:2" x14ac:dyDescent="0.25">
      <c r="A31" t="s">
        <v>73</v>
      </c>
      <c r="B31">
        <v>114</v>
      </c>
    </row>
    <row r="32" spans="1:2" x14ac:dyDescent="0.25">
      <c r="A32" t="s">
        <v>75</v>
      </c>
      <c r="B32">
        <v>118</v>
      </c>
    </row>
    <row r="33" spans="1:2" x14ac:dyDescent="0.25">
      <c r="A33" t="s">
        <v>77</v>
      </c>
      <c r="B33">
        <v>121</v>
      </c>
    </row>
    <row r="34" spans="1:2" x14ac:dyDescent="0.25">
      <c r="A34" t="s">
        <v>79</v>
      </c>
      <c r="B34">
        <v>118</v>
      </c>
    </row>
    <row r="35" spans="1:2" x14ac:dyDescent="0.25">
      <c r="A35" t="s">
        <v>81</v>
      </c>
      <c r="B35">
        <v>112</v>
      </c>
    </row>
    <row r="36" spans="1:2" x14ac:dyDescent="0.25">
      <c r="A36" t="s">
        <v>83</v>
      </c>
      <c r="B36">
        <v>114</v>
      </c>
    </row>
    <row r="37" spans="1:2" x14ac:dyDescent="0.25">
      <c r="A37" t="s">
        <v>85</v>
      </c>
      <c r="B37">
        <v>112</v>
      </c>
    </row>
    <row r="38" spans="1:2" x14ac:dyDescent="0.25">
      <c r="A38" t="s">
        <v>87</v>
      </c>
      <c r="B38">
        <v>109</v>
      </c>
    </row>
    <row r="39" spans="1:2" x14ac:dyDescent="0.25">
      <c r="A39" t="s">
        <v>89</v>
      </c>
      <c r="B39">
        <v>124</v>
      </c>
    </row>
    <row r="40" spans="1:2" x14ac:dyDescent="0.25">
      <c r="A40" t="s">
        <v>91</v>
      </c>
      <c r="B40">
        <v>118</v>
      </c>
    </row>
    <row r="41" spans="1:2" x14ac:dyDescent="0.25">
      <c r="A41" t="s">
        <v>93</v>
      </c>
      <c r="B41">
        <v>118</v>
      </c>
    </row>
    <row r="42" spans="1:2" x14ac:dyDescent="0.25">
      <c r="A42" t="s">
        <v>95</v>
      </c>
      <c r="B42">
        <v>80</v>
      </c>
    </row>
    <row r="43" spans="1:2" x14ac:dyDescent="0.25">
      <c r="A43" t="s">
        <v>97</v>
      </c>
      <c r="B43">
        <v>116</v>
      </c>
    </row>
    <row r="44" spans="1:2" x14ac:dyDescent="0.25">
      <c r="A44" t="s">
        <v>99</v>
      </c>
      <c r="B44">
        <v>117</v>
      </c>
    </row>
    <row r="45" spans="1:2" x14ac:dyDescent="0.25">
      <c r="A45" t="s">
        <v>101</v>
      </c>
      <c r="B45">
        <v>118</v>
      </c>
    </row>
    <row r="46" spans="1:2" x14ac:dyDescent="0.25">
      <c r="A46" t="s">
        <v>103</v>
      </c>
      <c r="B46">
        <v>116</v>
      </c>
    </row>
    <row r="47" spans="1:2" x14ac:dyDescent="0.25">
      <c r="A47" t="s">
        <v>105</v>
      </c>
      <c r="B47">
        <v>114</v>
      </c>
    </row>
    <row r="48" spans="1:2" x14ac:dyDescent="0.25">
      <c r="A48" t="s">
        <v>107</v>
      </c>
      <c r="B48">
        <v>117</v>
      </c>
    </row>
    <row r="49" spans="1:2" x14ac:dyDescent="0.25">
      <c r="A49" t="s">
        <v>109</v>
      </c>
      <c r="B49">
        <v>116</v>
      </c>
    </row>
    <row r="50" spans="1:2" x14ac:dyDescent="0.25">
      <c r="A50" t="s">
        <v>111</v>
      </c>
      <c r="B50">
        <v>118</v>
      </c>
    </row>
    <row r="51" spans="1:2" x14ac:dyDescent="0.25">
      <c r="A51" t="s">
        <v>113</v>
      </c>
      <c r="B51">
        <v>111</v>
      </c>
    </row>
    <row r="52" spans="1:2" x14ac:dyDescent="0.25">
      <c r="A52" t="s">
        <v>115</v>
      </c>
      <c r="B52">
        <v>119</v>
      </c>
    </row>
    <row r="53" spans="1:2" x14ac:dyDescent="0.25">
      <c r="A53" t="s">
        <v>117</v>
      </c>
      <c r="B53">
        <v>124</v>
      </c>
    </row>
    <row r="54" spans="1:2" x14ac:dyDescent="0.25">
      <c r="A54" t="s">
        <v>119</v>
      </c>
      <c r="B54">
        <v>112</v>
      </c>
    </row>
    <row r="55" spans="1:2" x14ac:dyDescent="0.25">
      <c r="A55" t="s">
        <v>121</v>
      </c>
      <c r="B55">
        <v>128</v>
      </c>
    </row>
    <row r="56" spans="1:2" x14ac:dyDescent="0.25">
      <c r="A56" t="s">
        <v>123</v>
      </c>
      <c r="B56">
        <v>112</v>
      </c>
    </row>
    <row r="57" spans="1:2" x14ac:dyDescent="0.25">
      <c r="A57" t="s">
        <v>125</v>
      </c>
      <c r="B57">
        <v>120</v>
      </c>
    </row>
    <row r="58" spans="1:2" x14ac:dyDescent="0.25">
      <c r="A58" t="s">
        <v>127</v>
      </c>
      <c r="B58">
        <v>120</v>
      </c>
    </row>
    <row r="59" spans="1:2" x14ac:dyDescent="0.25">
      <c r="A59" t="s">
        <v>129</v>
      </c>
      <c r="B59">
        <v>119</v>
      </c>
    </row>
    <row r="60" spans="1:2" x14ac:dyDescent="0.25">
      <c r="A60" t="s">
        <v>131</v>
      </c>
      <c r="B60">
        <v>119</v>
      </c>
    </row>
    <row r="61" spans="1:2" x14ac:dyDescent="0.25">
      <c r="A61" t="s">
        <v>133</v>
      </c>
      <c r="B61">
        <v>117</v>
      </c>
    </row>
    <row r="62" spans="1:2" x14ac:dyDescent="0.25">
      <c r="A62" t="s">
        <v>135</v>
      </c>
      <c r="B62">
        <v>124</v>
      </c>
    </row>
    <row r="63" spans="1:2" x14ac:dyDescent="0.25">
      <c r="A63" t="s">
        <v>137</v>
      </c>
      <c r="B63">
        <v>118</v>
      </c>
    </row>
    <row r="64" spans="1:2" x14ac:dyDescent="0.25">
      <c r="A64" t="s">
        <v>139</v>
      </c>
      <c r="B64">
        <v>118</v>
      </c>
    </row>
    <row r="65" spans="1:2" x14ac:dyDescent="0.25">
      <c r="A65" t="s">
        <v>141</v>
      </c>
      <c r="B65">
        <v>118</v>
      </c>
    </row>
    <row r="66" spans="1:2" x14ac:dyDescent="0.25">
      <c r="A66" t="s">
        <v>143</v>
      </c>
      <c r="B66">
        <v>116</v>
      </c>
    </row>
    <row r="67" spans="1:2" x14ac:dyDescent="0.25">
      <c r="A67" t="s">
        <v>145</v>
      </c>
      <c r="B67">
        <v>112</v>
      </c>
    </row>
    <row r="68" spans="1:2" x14ac:dyDescent="0.25">
      <c r="A68" t="s">
        <v>147</v>
      </c>
      <c r="B68">
        <v>112</v>
      </c>
    </row>
    <row r="69" spans="1:2" x14ac:dyDescent="0.25">
      <c r="A69" t="s">
        <v>149</v>
      </c>
      <c r="B69">
        <v>119</v>
      </c>
    </row>
    <row r="70" spans="1:2" x14ac:dyDescent="0.25">
      <c r="A70" t="s">
        <v>151</v>
      </c>
      <c r="B70">
        <v>116</v>
      </c>
    </row>
    <row r="71" spans="1:2" x14ac:dyDescent="0.25">
      <c r="A71" t="s">
        <v>153</v>
      </c>
      <c r="B71">
        <v>116</v>
      </c>
    </row>
    <row r="72" spans="1:2" x14ac:dyDescent="0.25">
      <c r="A72" t="s">
        <v>155</v>
      </c>
      <c r="B72">
        <v>118</v>
      </c>
    </row>
    <row r="73" spans="1:2" x14ac:dyDescent="0.25">
      <c r="A73" t="s">
        <v>157</v>
      </c>
      <c r="B73">
        <v>117</v>
      </c>
    </row>
    <row r="74" spans="1:2" x14ac:dyDescent="0.25">
      <c r="A74" t="s">
        <v>159</v>
      </c>
      <c r="B74">
        <v>109</v>
      </c>
    </row>
    <row r="75" spans="1:2" x14ac:dyDescent="0.25">
      <c r="A75" t="s">
        <v>161</v>
      </c>
      <c r="B75">
        <v>117</v>
      </c>
    </row>
    <row r="76" spans="1:2" x14ac:dyDescent="0.25">
      <c r="A76" t="s">
        <v>163</v>
      </c>
      <c r="B76">
        <v>115</v>
      </c>
    </row>
    <row r="77" spans="1:2" x14ac:dyDescent="0.25">
      <c r="A77" t="s">
        <v>165</v>
      </c>
      <c r="B77">
        <v>112</v>
      </c>
    </row>
    <row r="78" spans="1:2" x14ac:dyDescent="0.25">
      <c r="A78" t="s">
        <v>167</v>
      </c>
      <c r="B78">
        <v>117</v>
      </c>
    </row>
    <row r="79" spans="1:2" x14ac:dyDescent="0.25">
      <c r="A79" t="s">
        <v>169</v>
      </c>
      <c r="B79">
        <v>120</v>
      </c>
    </row>
    <row r="80" spans="1:2" x14ac:dyDescent="0.25">
      <c r="A80" t="s">
        <v>171</v>
      </c>
      <c r="B80">
        <v>116</v>
      </c>
    </row>
    <row r="81" spans="1:2" x14ac:dyDescent="0.25">
      <c r="A81" t="s">
        <v>173</v>
      </c>
      <c r="B81">
        <v>119</v>
      </c>
    </row>
    <row r="82" spans="1:2" x14ac:dyDescent="0.25">
      <c r="A82" t="s">
        <v>175</v>
      </c>
      <c r="B82">
        <v>119</v>
      </c>
    </row>
    <row r="83" spans="1:2" x14ac:dyDescent="0.25">
      <c r="A83" t="s">
        <v>177</v>
      </c>
      <c r="B83">
        <v>111</v>
      </c>
    </row>
    <row r="84" spans="1:2" x14ac:dyDescent="0.25">
      <c r="A84" t="s">
        <v>179</v>
      </c>
      <c r="B84">
        <v>112</v>
      </c>
    </row>
    <row r="85" spans="1:2" x14ac:dyDescent="0.25">
      <c r="A85" t="s">
        <v>181</v>
      </c>
      <c r="B85">
        <v>116</v>
      </c>
    </row>
    <row r="86" spans="1:2" x14ac:dyDescent="0.25">
      <c r="A86" t="s">
        <v>183</v>
      </c>
      <c r="B86">
        <v>116</v>
      </c>
    </row>
    <row r="87" spans="1:2" x14ac:dyDescent="0.25">
      <c r="A87" t="s">
        <v>185</v>
      </c>
      <c r="B87">
        <v>112</v>
      </c>
    </row>
    <row r="88" spans="1:2" x14ac:dyDescent="0.25">
      <c r="A88" t="s">
        <v>187</v>
      </c>
      <c r="B88">
        <v>114</v>
      </c>
    </row>
    <row r="89" spans="1:2" x14ac:dyDescent="0.25">
      <c r="A89" t="s">
        <v>189</v>
      </c>
      <c r="B89">
        <v>113</v>
      </c>
    </row>
    <row r="90" spans="1:2" x14ac:dyDescent="0.25">
      <c r="A90" t="s">
        <v>191</v>
      </c>
      <c r="B90">
        <v>60</v>
      </c>
    </row>
    <row r="91" spans="1:2" x14ac:dyDescent="0.25">
      <c r="A91" t="s">
        <v>193</v>
      </c>
      <c r="B91">
        <v>127</v>
      </c>
    </row>
    <row r="92" spans="1:2" x14ac:dyDescent="0.25">
      <c r="A92" t="s">
        <v>195</v>
      </c>
      <c r="B92">
        <v>116</v>
      </c>
    </row>
    <row r="93" spans="1:2" x14ac:dyDescent="0.25">
      <c r="A93" t="s">
        <v>197</v>
      </c>
      <c r="B93">
        <v>116</v>
      </c>
    </row>
    <row r="94" spans="1:2" x14ac:dyDescent="0.25">
      <c r="A94" t="s">
        <v>199</v>
      </c>
      <c r="B94">
        <v>111</v>
      </c>
    </row>
    <row r="95" spans="1:2" x14ac:dyDescent="0.25">
      <c r="A95" t="s">
        <v>201</v>
      </c>
      <c r="B95">
        <v>124</v>
      </c>
    </row>
    <row r="96" spans="1:2" x14ac:dyDescent="0.25">
      <c r="A96" t="s">
        <v>203</v>
      </c>
      <c r="B96">
        <v>119</v>
      </c>
    </row>
    <row r="97" spans="1:2" x14ac:dyDescent="0.25">
      <c r="A97" t="s">
        <v>205</v>
      </c>
      <c r="B97">
        <v>109</v>
      </c>
    </row>
    <row r="98" spans="1:2" x14ac:dyDescent="0.25">
      <c r="A98" t="s">
        <v>207</v>
      </c>
      <c r="B98">
        <v>116</v>
      </c>
    </row>
    <row r="99" spans="1:2" x14ac:dyDescent="0.25">
      <c r="A99" t="s">
        <v>209</v>
      </c>
      <c r="B99">
        <v>105</v>
      </c>
    </row>
    <row r="100" spans="1:2" x14ac:dyDescent="0.25">
      <c r="A100" t="s">
        <v>211</v>
      </c>
      <c r="B100">
        <v>117</v>
      </c>
    </row>
    <row r="101" spans="1:2" x14ac:dyDescent="0.25">
      <c r="A101" t="s">
        <v>213</v>
      </c>
      <c r="B101">
        <v>118</v>
      </c>
    </row>
    <row r="102" spans="1:2" x14ac:dyDescent="0.25">
      <c r="A102" t="s">
        <v>215</v>
      </c>
      <c r="B102">
        <v>109</v>
      </c>
    </row>
    <row r="103" spans="1:2" x14ac:dyDescent="0.25">
      <c r="A103" t="s">
        <v>217</v>
      </c>
      <c r="B103">
        <v>122</v>
      </c>
    </row>
    <row r="104" spans="1:2" x14ac:dyDescent="0.25">
      <c r="A104" t="s">
        <v>219</v>
      </c>
      <c r="B104">
        <v>120</v>
      </c>
    </row>
    <row r="105" spans="1:2" x14ac:dyDescent="0.25">
      <c r="A105" t="s">
        <v>221</v>
      </c>
      <c r="B105">
        <v>114</v>
      </c>
    </row>
    <row r="106" spans="1:2" x14ac:dyDescent="0.25">
      <c r="A106" t="s">
        <v>223</v>
      </c>
      <c r="B106">
        <v>111</v>
      </c>
    </row>
    <row r="107" spans="1:2" x14ac:dyDescent="0.25">
      <c r="A107" t="s">
        <v>225</v>
      </c>
      <c r="B107">
        <v>116</v>
      </c>
    </row>
    <row r="108" spans="1:2" x14ac:dyDescent="0.25">
      <c r="A108" t="s">
        <v>227</v>
      </c>
      <c r="B108">
        <v>110</v>
      </c>
    </row>
    <row r="109" spans="1:2" x14ac:dyDescent="0.25">
      <c r="A109" t="s">
        <v>229</v>
      </c>
      <c r="B109">
        <v>118</v>
      </c>
    </row>
    <row r="110" spans="1:2" x14ac:dyDescent="0.25">
      <c r="A110" t="s">
        <v>231</v>
      </c>
      <c r="B110">
        <v>112</v>
      </c>
    </row>
    <row r="111" spans="1:2" x14ac:dyDescent="0.25">
      <c r="A111" t="s">
        <v>233</v>
      </c>
      <c r="B111">
        <v>118</v>
      </c>
    </row>
    <row r="112" spans="1:2" x14ac:dyDescent="0.25">
      <c r="A112" t="s">
        <v>235</v>
      </c>
      <c r="B112">
        <v>85</v>
      </c>
    </row>
    <row r="113" spans="1:2" x14ac:dyDescent="0.25">
      <c r="A113" t="s">
        <v>237</v>
      </c>
      <c r="B113">
        <v>114</v>
      </c>
    </row>
    <row r="114" spans="1:2" x14ac:dyDescent="0.25">
      <c r="A114" t="s">
        <v>239</v>
      </c>
      <c r="B114">
        <v>116</v>
      </c>
    </row>
    <row r="115" spans="1:2" x14ac:dyDescent="0.25">
      <c r="A115" t="s">
        <v>241</v>
      </c>
      <c r="B115">
        <v>115</v>
      </c>
    </row>
    <row r="116" spans="1:2" x14ac:dyDescent="0.25">
      <c r="A116" t="s">
        <v>243</v>
      </c>
      <c r="B116">
        <v>116</v>
      </c>
    </row>
    <row r="117" spans="1:2" x14ac:dyDescent="0.25">
      <c r="A117" t="s">
        <v>245</v>
      </c>
      <c r="B117">
        <v>118</v>
      </c>
    </row>
    <row r="118" spans="1:2" x14ac:dyDescent="0.25">
      <c r="A118" t="s">
        <v>247</v>
      </c>
      <c r="B118">
        <v>122</v>
      </c>
    </row>
    <row r="119" spans="1:2" x14ac:dyDescent="0.25">
      <c r="A119" t="s">
        <v>249</v>
      </c>
      <c r="B119">
        <v>116</v>
      </c>
    </row>
    <row r="120" spans="1:2" x14ac:dyDescent="0.25">
      <c r="A120" t="s">
        <v>251</v>
      </c>
      <c r="B120">
        <v>114</v>
      </c>
    </row>
    <row r="121" spans="1:2" x14ac:dyDescent="0.25">
      <c r="A121" t="s">
        <v>253</v>
      </c>
      <c r="B121">
        <v>116</v>
      </c>
    </row>
    <row r="122" spans="1:2" x14ac:dyDescent="0.25">
      <c r="A122" t="s">
        <v>255</v>
      </c>
      <c r="B122">
        <v>115</v>
      </c>
    </row>
    <row r="123" spans="1:2" x14ac:dyDescent="0.25">
      <c r="A123" t="s">
        <v>257</v>
      </c>
      <c r="B123">
        <v>114</v>
      </c>
    </row>
    <row r="124" spans="1:2" x14ac:dyDescent="0.25">
      <c r="A124" t="s">
        <v>259</v>
      </c>
      <c r="B124">
        <v>117</v>
      </c>
    </row>
    <row r="125" spans="1:2" x14ac:dyDescent="0.25">
      <c r="A125" t="s">
        <v>261</v>
      </c>
      <c r="B125">
        <v>117</v>
      </c>
    </row>
    <row r="126" spans="1:2" x14ac:dyDescent="0.25">
      <c r="A126" t="s">
        <v>263</v>
      </c>
      <c r="B126">
        <v>106</v>
      </c>
    </row>
    <row r="127" spans="1:2" x14ac:dyDescent="0.25">
      <c r="A127" t="s">
        <v>265</v>
      </c>
      <c r="B127">
        <v>118</v>
      </c>
    </row>
    <row r="128" spans="1:2" x14ac:dyDescent="0.25">
      <c r="A128" t="s">
        <v>267</v>
      </c>
      <c r="B128">
        <v>118</v>
      </c>
    </row>
    <row r="129" spans="1:2" x14ac:dyDescent="0.25">
      <c r="A129" t="s">
        <v>269</v>
      </c>
      <c r="B129">
        <v>109</v>
      </c>
    </row>
    <row r="130" spans="1:2" x14ac:dyDescent="0.25">
      <c r="A130" t="s">
        <v>271</v>
      </c>
      <c r="B130">
        <v>122</v>
      </c>
    </row>
    <row r="131" spans="1:2" x14ac:dyDescent="0.25">
      <c r="A131" t="s">
        <v>273</v>
      </c>
      <c r="B131">
        <v>109</v>
      </c>
    </row>
    <row r="132" spans="1:2" x14ac:dyDescent="0.25">
      <c r="A132" t="s">
        <v>275</v>
      </c>
      <c r="B132">
        <v>118</v>
      </c>
    </row>
    <row r="133" spans="1:2" x14ac:dyDescent="0.25">
      <c r="A133" t="s">
        <v>277</v>
      </c>
      <c r="B133">
        <v>118</v>
      </c>
    </row>
    <row r="134" spans="1:2" x14ac:dyDescent="0.25">
      <c r="A134" t="s">
        <v>279</v>
      </c>
      <c r="B134">
        <v>116</v>
      </c>
    </row>
    <row r="135" spans="1:2" x14ac:dyDescent="0.25">
      <c r="A135" t="s">
        <v>281</v>
      </c>
      <c r="B135">
        <v>114</v>
      </c>
    </row>
    <row r="136" spans="1:2" x14ac:dyDescent="0.25">
      <c r="A136" t="s">
        <v>283</v>
      </c>
      <c r="B136">
        <v>115</v>
      </c>
    </row>
    <row r="137" spans="1:2" x14ac:dyDescent="0.25">
      <c r="A137" t="s">
        <v>285</v>
      </c>
      <c r="B137">
        <v>119</v>
      </c>
    </row>
    <row r="138" spans="1:2" x14ac:dyDescent="0.25">
      <c r="A138" t="s">
        <v>287</v>
      </c>
      <c r="B138">
        <v>45</v>
      </c>
    </row>
    <row r="139" spans="1:2" x14ac:dyDescent="0.25">
      <c r="A139" t="s">
        <v>289</v>
      </c>
      <c r="B139">
        <v>118</v>
      </c>
    </row>
    <row r="140" spans="1:2" x14ac:dyDescent="0.25">
      <c r="A140" t="s">
        <v>291</v>
      </c>
      <c r="B140">
        <v>118</v>
      </c>
    </row>
    <row r="141" spans="1:2" x14ac:dyDescent="0.25">
      <c r="A141" t="s">
        <v>293</v>
      </c>
      <c r="B141">
        <v>112</v>
      </c>
    </row>
    <row r="142" spans="1:2" x14ac:dyDescent="0.25">
      <c r="A142" t="s">
        <v>295</v>
      </c>
      <c r="B142">
        <v>118</v>
      </c>
    </row>
    <row r="143" spans="1:2" x14ac:dyDescent="0.25">
      <c r="A143" t="s">
        <v>297</v>
      </c>
      <c r="B143">
        <v>121</v>
      </c>
    </row>
    <row r="144" spans="1:2" x14ac:dyDescent="0.25">
      <c r="A144" t="s">
        <v>299</v>
      </c>
      <c r="B144">
        <v>119</v>
      </c>
    </row>
    <row r="145" spans="1:2" x14ac:dyDescent="0.25">
      <c r="A145" t="s">
        <v>301</v>
      </c>
      <c r="B145">
        <v>113</v>
      </c>
    </row>
    <row r="146" spans="1:2" x14ac:dyDescent="0.25">
      <c r="A146" t="s">
        <v>303</v>
      </c>
      <c r="B146">
        <v>78</v>
      </c>
    </row>
    <row r="147" spans="1:2" x14ac:dyDescent="0.25">
      <c r="A147" t="s">
        <v>305</v>
      </c>
      <c r="B147">
        <v>114</v>
      </c>
    </row>
    <row r="148" spans="1:2" x14ac:dyDescent="0.25">
      <c r="A148" t="s">
        <v>307</v>
      </c>
      <c r="B148">
        <v>114</v>
      </c>
    </row>
    <row r="149" spans="1:2" x14ac:dyDescent="0.25">
      <c r="A149" t="s">
        <v>309</v>
      </c>
      <c r="B149">
        <v>115</v>
      </c>
    </row>
    <row r="150" spans="1:2" x14ac:dyDescent="0.25">
      <c r="A150" t="s">
        <v>311</v>
      </c>
      <c r="B150">
        <v>116</v>
      </c>
    </row>
    <row r="151" spans="1:2" x14ac:dyDescent="0.25">
      <c r="A151" t="s">
        <v>313</v>
      </c>
      <c r="B151">
        <v>119</v>
      </c>
    </row>
    <row r="152" spans="1:2" x14ac:dyDescent="0.25">
      <c r="A152" t="s">
        <v>315</v>
      </c>
      <c r="B152">
        <v>117</v>
      </c>
    </row>
    <row r="153" spans="1:2" x14ac:dyDescent="0.25">
      <c r="A153" t="s">
        <v>317</v>
      </c>
      <c r="B153">
        <v>108</v>
      </c>
    </row>
    <row r="154" spans="1:2" x14ac:dyDescent="0.25">
      <c r="A154" t="s">
        <v>319</v>
      </c>
      <c r="B154">
        <v>114</v>
      </c>
    </row>
    <row r="155" spans="1:2" x14ac:dyDescent="0.25">
      <c r="A155" t="s">
        <v>321</v>
      </c>
      <c r="B155">
        <v>118</v>
      </c>
    </row>
    <row r="156" spans="1:2" x14ac:dyDescent="0.25">
      <c r="A156" t="s">
        <v>323</v>
      </c>
      <c r="B156">
        <v>118</v>
      </c>
    </row>
    <row r="157" spans="1:2" x14ac:dyDescent="0.25">
      <c r="A157" t="s">
        <v>325</v>
      </c>
      <c r="B157">
        <v>112</v>
      </c>
    </row>
    <row r="158" spans="1:2" x14ac:dyDescent="0.25">
      <c r="A158" t="s">
        <v>327</v>
      </c>
      <c r="B158">
        <v>117</v>
      </c>
    </row>
    <row r="159" spans="1:2" x14ac:dyDescent="0.25">
      <c r="A159" t="s">
        <v>329</v>
      </c>
      <c r="B159">
        <v>109</v>
      </c>
    </row>
    <row r="160" spans="1:2" x14ac:dyDescent="0.25">
      <c r="A160" t="s">
        <v>331</v>
      </c>
      <c r="B160">
        <v>116</v>
      </c>
    </row>
    <row r="161" spans="1:2" x14ac:dyDescent="0.25">
      <c r="A161" t="s">
        <v>333</v>
      </c>
      <c r="B161">
        <v>117</v>
      </c>
    </row>
    <row r="162" spans="1:2" x14ac:dyDescent="0.25">
      <c r="A162" t="s">
        <v>335</v>
      </c>
      <c r="B162">
        <v>108</v>
      </c>
    </row>
    <row r="163" spans="1:2" x14ac:dyDescent="0.25">
      <c r="A163" t="s">
        <v>337</v>
      </c>
      <c r="B163">
        <v>119</v>
      </c>
    </row>
    <row r="164" spans="1:2" x14ac:dyDescent="0.25">
      <c r="A164" t="s">
        <v>339</v>
      </c>
      <c r="B164">
        <v>118</v>
      </c>
    </row>
    <row r="165" spans="1:2" x14ac:dyDescent="0.25">
      <c r="A165" t="s">
        <v>341</v>
      </c>
      <c r="B165">
        <v>119</v>
      </c>
    </row>
    <row r="166" spans="1:2" x14ac:dyDescent="0.25">
      <c r="A166" t="s">
        <v>343</v>
      </c>
      <c r="B166">
        <v>127</v>
      </c>
    </row>
    <row r="167" spans="1:2" x14ac:dyDescent="0.25">
      <c r="A167" t="s">
        <v>345</v>
      </c>
      <c r="B167">
        <v>116</v>
      </c>
    </row>
    <row r="168" spans="1:2" x14ac:dyDescent="0.25">
      <c r="A168" t="s">
        <v>347</v>
      </c>
      <c r="B168">
        <v>112</v>
      </c>
    </row>
    <row r="169" spans="1:2" x14ac:dyDescent="0.25">
      <c r="A169" t="s">
        <v>349</v>
      </c>
      <c r="B169">
        <v>114</v>
      </c>
    </row>
    <row r="170" spans="1:2" x14ac:dyDescent="0.25">
      <c r="A170" t="s">
        <v>351</v>
      </c>
      <c r="B170">
        <v>118</v>
      </c>
    </row>
    <row r="171" spans="1:2" x14ac:dyDescent="0.25">
      <c r="A171" t="s">
        <v>353</v>
      </c>
      <c r="B171">
        <v>117</v>
      </c>
    </row>
    <row r="172" spans="1:2" x14ac:dyDescent="0.25">
      <c r="A172" t="s">
        <v>355</v>
      </c>
      <c r="B172">
        <v>113</v>
      </c>
    </row>
    <row r="173" spans="1:2" x14ac:dyDescent="0.25">
      <c r="A173" t="s">
        <v>357</v>
      </c>
      <c r="B173">
        <v>114</v>
      </c>
    </row>
    <row r="174" spans="1:2" x14ac:dyDescent="0.25">
      <c r="A174" t="s">
        <v>359</v>
      </c>
      <c r="B174">
        <v>116</v>
      </c>
    </row>
    <row r="175" spans="1:2" x14ac:dyDescent="0.25">
      <c r="A175" t="s">
        <v>361</v>
      </c>
      <c r="B175">
        <v>116</v>
      </c>
    </row>
    <row r="176" spans="1:2" x14ac:dyDescent="0.25">
      <c r="A176" t="s">
        <v>363</v>
      </c>
      <c r="B176">
        <v>121</v>
      </c>
    </row>
    <row r="177" spans="1:2" x14ac:dyDescent="0.25">
      <c r="A177" t="s">
        <v>365</v>
      </c>
      <c r="B177">
        <v>117</v>
      </c>
    </row>
    <row r="178" spans="1:2" x14ac:dyDescent="0.25">
      <c r="A178" t="s">
        <v>367</v>
      </c>
      <c r="B178">
        <v>114</v>
      </c>
    </row>
    <row r="179" spans="1:2" x14ac:dyDescent="0.25">
      <c r="A179" t="s">
        <v>369</v>
      </c>
      <c r="B179">
        <v>110</v>
      </c>
    </row>
    <row r="180" spans="1:2" x14ac:dyDescent="0.25">
      <c r="A180" t="s">
        <v>371</v>
      </c>
      <c r="B180">
        <v>118</v>
      </c>
    </row>
    <row r="181" spans="1:2" x14ac:dyDescent="0.25">
      <c r="A181" t="s">
        <v>373</v>
      </c>
      <c r="B181">
        <v>117</v>
      </c>
    </row>
    <row r="182" spans="1:2" x14ac:dyDescent="0.25">
      <c r="A182" t="s">
        <v>375</v>
      </c>
      <c r="B182">
        <v>116</v>
      </c>
    </row>
    <row r="183" spans="1:2" x14ac:dyDescent="0.25">
      <c r="A183" t="s">
        <v>377</v>
      </c>
      <c r="B183">
        <v>117</v>
      </c>
    </row>
    <row r="184" spans="1:2" x14ac:dyDescent="0.25">
      <c r="A184" t="s">
        <v>379</v>
      </c>
      <c r="B184">
        <v>115</v>
      </c>
    </row>
    <row r="185" spans="1:2" x14ac:dyDescent="0.25">
      <c r="A185" t="s">
        <v>381</v>
      </c>
      <c r="B185">
        <v>112</v>
      </c>
    </row>
    <row r="186" spans="1:2" x14ac:dyDescent="0.25">
      <c r="A186" t="s">
        <v>383</v>
      </c>
      <c r="B186">
        <v>115</v>
      </c>
    </row>
    <row r="187" spans="1:2" x14ac:dyDescent="0.25">
      <c r="A187" t="s">
        <v>385</v>
      </c>
      <c r="B187">
        <v>115</v>
      </c>
    </row>
    <row r="188" spans="1:2" x14ac:dyDescent="0.25">
      <c r="A188" t="s">
        <v>387</v>
      </c>
      <c r="B188">
        <v>114</v>
      </c>
    </row>
    <row r="189" spans="1:2" x14ac:dyDescent="0.25">
      <c r="A189" t="s">
        <v>389</v>
      </c>
      <c r="B189">
        <v>114</v>
      </c>
    </row>
    <row r="190" spans="1:2" x14ac:dyDescent="0.25">
      <c r="A190" t="s">
        <v>391</v>
      </c>
      <c r="B190">
        <v>116</v>
      </c>
    </row>
    <row r="191" spans="1:2" x14ac:dyDescent="0.25">
      <c r="A191" t="s">
        <v>393</v>
      </c>
      <c r="B191">
        <v>118</v>
      </c>
    </row>
    <row r="192" spans="1:2" x14ac:dyDescent="0.25">
      <c r="A192" t="s">
        <v>395</v>
      </c>
      <c r="B192">
        <v>104</v>
      </c>
    </row>
    <row r="193" spans="1:2" x14ac:dyDescent="0.25">
      <c r="A193" t="s">
        <v>397</v>
      </c>
      <c r="B193">
        <v>118</v>
      </c>
    </row>
    <row r="194" spans="1:2" x14ac:dyDescent="0.25">
      <c r="A194" t="s">
        <v>399</v>
      </c>
      <c r="B194">
        <v>109</v>
      </c>
    </row>
    <row r="195" spans="1:2" x14ac:dyDescent="0.25">
      <c r="A195" t="s">
        <v>401</v>
      </c>
      <c r="B195">
        <v>113</v>
      </c>
    </row>
    <row r="196" spans="1:2" x14ac:dyDescent="0.25">
      <c r="A196" t="s">
        <v>403</v>
      </c>
      <c r="B196">
        <v>116</v>
      </c>
    </row>
    <row r="197" spans="1:2" x14ac:dyDescent="0.25">
      <c r="A197" t="s">
        <v>405</v>
      </c>
      <c r="B197">
        <v>120</v>
      </c>
    </row>
    <row r="198" spans="1:2" x14ac:dyDescent="0.25">
      <c r="A198" t="s">
        <v>407</v>
      </c>
      <c r="B198">
        <v>120</v>
      </c>
    </row>
    <row r="199" spans="1:2" x14ac:dyDescent="0.25">
      <c r="A199" t="s">
        <v>409</v>
      </c>
      <c r="B199">
        <v>117</v>
      </c>
    </row>
    <row r="200" spans="1:2" x14ac:dyDescent="0.25">
      <c r="A200" t="s">
        <v>411</v>
      </c>
      <c r="B200">
        <v>113</v>
      </c>
    </row>
    <row r="201" spans="1:2" x14ac:dyDescent="0.25">
      <c r="A201" t="s">
        <v>413</v>
      </c>
      <c r="B201">
        <v>114</v>
      </c>
    </row>
    <row r="202" spans="1:2" x14ac:dyDescent="0.25">
      <c r="A202" t="s">
        <v>415</v>
      </c>
      <c r="B202">
        <v>112</v>
      </c>
    </row>
    <row r="203" spans="1:2" x14ac:dyDescent="0.25">
      <c r="A203" t="s">
        <v>417</v>
      </c>
      <c r="B203">
        <v>118</v>
      </c>
    </row>
    <row r="204" spans="1:2" x14ac:dyDescent="0.25">
      <c r="A204" t="s">
        <v>419</v>
      </c>
      <c r="B204">
        <v>114</v>
      </c>
    </row>
    <row r="205" spans="1:2" x14ac:dyDescent="0.25">
      <c r="A205" t="s">
        <v>421</v>
      </c>
      <c r="B205">
        <v>116</v>
      </c>
    </row>
    <row r="206" spans="1:2" x14ac:dyDescent="0.25">
      <c r="A206" t="s">
        <v>423</v>
      </c>
      <c r="B206">
        <v>113</v>
      </c>
    </row>
    <row r="207" spans="1:2" x14ac:dyDescent="0.25">
      <c r="A207" t="s">
        <v>425</v>
      </c>
      <c r="B207">
        <v>127</v>
      </c>
    </row>
    <row r="208" spans="1:2" x14ac:dyDescent="0.25">
      <c r="A208" t="s">
        <v>427</v>
      </c>
      <c r="B208">
        <v>115</v>
      </c>
    </row>
    <row r="209" spans="1:2" x14ac:dyDescent="0.25">
      <c r="A209" t="s">
        <v>429</v>
      </c>
      <c r="B209">
        <v>112</v>
      </c>
    </row>
    <row r="210" spans="1:2" x14ac:dyDescent="0.25">
      <c r="A210" t="s">
        <v>431</v>
      </c>
      <c r="B210">
        <v>118</v>
      </c>
    </row>
    <row r="211" spans="1:2" x14ac:dyDescent="0.25">
      <c r="A211" t="s">
        <v>433</v>
      </c>
      <c r="B211">
        <v>121</v>
      </c>
    </row>
    <row r="212" spans="1:2" x14ac:dyDescent="0.25">
      <c r="A212" t="s">
        <v>435</v>
      </c>
      <c r="B212">
        <v>118</v>
      </c>
    </row>
    <row r="213" spans="1:2" x14ac:dyDescent="0.25">
      <c r="A213" t="s">
        <v>437</v>
      </c>
      <c r="B213">
        <v>114</v>
      </c>
    </row>
    <row r="214" spans="1:2" x14ac:dyDescent="0.25">
      <c r="A214" t="s">
        <v>439</v>
      </c>
      <c r="B214">
        <v>113</v>
      </c>
    </row>
    <row r="215" spans="1:2" x14ac:dyDescent="0.25">
      <c r="A215" t="s">
        <v>441</v>
      </c>
      <c r="B215">
        <v>117</v>
      </c>
    </row>
    <row r="216" spans="1:2" x14ac:dyDescent="0.25">
      <c r="A216" t="s">
        <v>443</v>
      </c>
      <c r="B216">
        <v>114</v>
      </c>
    </row>
    <row r="217" spans="1:2" x14ac:dyDescent="0.25">
      <c r="A217" t="s">
        <v>445</v>
      </c>
      <c r="B217">
        <v>114</v>
      </c>
    </row>
    <row r="218" spans="1:2" x14ac:dyDescent="0.25">
      <c r="A218" t="s">
        <v>447</v>
      </c>
      <c r="B218">
        <v>116</v>
      </c>
    </row>
    <row r="219" spans="1:2" x14ac:dyDescent="0.25">
      <c r="A219" t="s">
        <v>449</v>
      </c>
      <c r="B219">
        <v>116</v>
      </c>
    </row>
    <row r="220" spans="1:2" x14ac:dyDescent="0.25">
      <c r="A220" t="s">
        <v>451</v>
      </c>
      <c r="B220">
        <v>114</v>
      </c>
    </row>
    <row r="221" spans="1:2" x14ac:dyDescent="0.25">
      <c r="A221" t="s">
        <v>453</v>
      </c>
      <c r="B221">
        <v>119</v>
      </c>
    </row>
    <row r="222" spans="1:2" x14ac:dyDescent="0.25">
      <c r="A222" t="s">
        <v>455</v>
      </c>
      <c r="B222">
        <v>113</v>
      </c>
    </row>
    <row r="223" spans="1:2" x14ac:dyDescent="0.25">
      <c r="A223" t="s">
        <v>457</v>
      </c>
      <c r="B223">
        <v>119</v>
      </c>
    </row>
    <row r="224" spans="1:2" x14ac:dyDescent="0.25">
      <c r="A224" t="s">
        <v>459</v>
      </c>
      <c r="B224">
        <v>121</v>
      </c>
    </row>
    <row r="225" spans="1:2" x14ac:dyDescent="0.25">
      <c r="A225" t="s">
        <v>461</v>
      </c>
      <c r="B225">
        <v>117</v>
      </c>
    </row>
    <row r="226" spans="1:2" x14ac:dyDescent="0.25">
      <c r="A226" t="s">
        <v>463</v>
      </c>
      <c r="B226">
        <v>111</v>
      </c>
    </row>
    <row r="227" spans="1:2" x14ac:dyDescent="0.25">
      <c r="A227" t="s">
        <v>465</v>
      </c>
      <c r="B227">
        <v>51</v>
      </c>
    </row>
    <row r="228" spans="1:2" x14ac:dyDescent="0.25">
      <c r="A228" t="s">
        <v>467</v>
      </c>
      <c r="B228">
        <v>120</v>
      </c>
    </row>
    <row r="229" spans="1:2" x14ac:dyDescent="0.25">
      <c r="A229" t="s">
        <v>469</v>
      </c>
      <c r="B229">
        <v>118</v>
      </c>
    </row>
    <row r="230" spans="1:2" x14ac:dyDescent="0.25">
      <c r="A230" t="s">
        <v>471</v>
      </c>
      <c r="B230">
        <v>119</v>
      </c>
    </row>
    <row r="231" spans="1:2" x14ac:dyDescent="0.25">
      <c r="A231" t="s">
        <v>473</v>
      </c>
      <c r="B231">
        <v>112</v>
      </c>
    </row>
    <row r="232" spans="1:2" x14ac:dyDescent="0.25">
      <c r="A232" t="s">
        <v>475</v>
      </c>
      <c r="B232">
        <v>118</v>
      </c>
    </row>
    <row r="233" spans="1:2" x14ac:dyDescent="0.25">
      <c r="A233" t="s">
        <v>477</v>
      </c>
      <c r="B233">
        <v>123</v>
      </c>
    </row>
    <row r="234" spans="1:2" x14ac:dyDescent="0.25">
      <c r="A234" t="s">
        <v>479</v>
      </c>
      <c r="B234">
        <v>123</v>
      </c>
    </row>
    <row r="235" spans="1:2" x14ac:dyDescent="0.25">
      <c r="A235" t="s">
        <v>481</v>
      </c>
      <c r="B235">
        <v>114</v>
      </c>
    </row>
    <row r="236" spans="1:2" x14ac:dyDescent="0.25">
      <c r="A236" t="s">
        <v>483</v>
      </c>
      <c r="B236">
        <v>116</v>
      </c>
    </row>
    <row r="237" spans="1:2" x14ac:dyDescent="0.25">
      <c r="A237" t="s">
        <v>485</v>
      </c>
      <c r="B237">
        <v>114</v>
      </c>
    </row>
    <row r="238" spans="1:2" x14ac:dyDescent="0.25">
      <c r="A238" t="s">
        <v>487</v>
      </c>
      <c r="B238">
        <v>112</v>
      </c>
    </row>
    <row r="239" spans="1:2" x14ac:dyDescent="0.25">
      <c r="A239" t="s">
        <v>489</v>
      </c>
      <c r="B239">
        <v>119</v>
      </c>
    </row>
    <row r="240" spans="1:2" x14ac:dyDescent="0.25">
      <c r="A240" t="s">
        <v>491</v>
      </c>
      <c r="B240">
        <v>114</v>
      </c>
    </row>
    <row r="241" spans="1:2" x14ac:dyDescent="0.25">
      <c r="A241" t="s">
        <v>493</v>
      </c>
      <c r="B241">
        <v>122</v>
      </c>
    </row>
    <row r="242" spans="1:2" x14ac:dyDescent="0.25">
      <c r="A242" t="s">
        <v>495</v>
      </c>
      <c r="B242">
        <v>124</v>
      </c>
    </row>
    <row r="243" spans="1:2" x14ac:dyDescent="0.25">
      <c r="A243" t="s">
        <v>497</v>
      </c>
      <c r="B243">
        <v>122</v>
      </c>
    </row>
    <row r="244" spans="1:2" x14ac:dyDescent="0.25">
      <c r="A244" t="s">
        <v>499</v>
      </c>
      <c r="B244">
        <v>120</v>
      </c>
    </row>
    <row r="245" spans="1:2" x14ac:dyDescent="0.25">
      <c r="A245" t="s">
        <v>501</v>
      </c>
      <c r="B245">
        <v>114</v>
      </c>
    </row>
    <row r="246" spans="1:2" x14ac:dyDescent="0.25">
      <c r="A246" t="s">
        <v>503</v>
      </c>
      <c r="B246">
        <v>112</v>
      </c>
    </row>
    <row r="247" spans="1:2" x14ac:dyDescent="0.25">
      <c r="A247" t="s">
        <v>505</v>
      </c>
      <c r="B247">
        <v>118</v>
      </c>
    </row>
    <row r="248" spans="1:2" x14ac:dyDescent="0.25">
      <c r="A248" t="s">
        <v>507</v>
      </c>
      <c r="B248">
        <v>117</v>
      </c>
    </row>
    <row r="249" spans="1:2" x14ac:dyDescent="0.25">
      <c r="A249" t="s">
        <v>509</v>
      </c>
      <c r="B249">
        <v>97</v>
      </c>
    </row>
    <row r="250" spans="1:2" x14ac:dyDescent="0.25">
      <c r="A250" t="s">
        <v>511</v>
      </c>
      <c r="B250">
        <v>116</v>
      </c>
    </row>
    <row r="251" spans="1:2" x14ac:dyDescent="0.25">
      <c r="A251" t="s">
        <v>513</v>
      </c>
      <c r="B251">
        <v>112</v>
      </c>
    </row>
    <row r="252" spans="1:2" x14ac:dyDescent="0.25">
      <c r="A252" t="s">
        <v>515</v>
      </c>
      <c r="B252">
        <v>113</v>
      </c>
    </row>
    <row r="253" spans="1:2" x14ac:dyDescent="0.25">
      <c r="A253" t="s">
        <v>517</v>
      </c>
      <c r="B253">
        <v>117</v>
      </c>
    </row>
    <row r="254" spans="1:2" x14ac:dyDescent="0.25">
      <c r="A254" t="s">
        <v>519</v>
      </c>
      <c r="B254">
        <v>114</v>
      </c>
    </row>
    <row r="255" spans="1:2" x14ac:dyDescent="0.25">
      <c r="A255" t="s">
        <v>521</v>
      </c>
      <c r="B255">
        <v>114</v>
      </c>
    </row>
    <row r="256" spans="1:2" x14ac:dyDescent="0.25">
      <c r="A256" t="s">
        <v>523</v>
      </c>
      <c r="B256">
        <v>112</v>
      </c>
    </row>
    <row r="257" spans="1:2" x14ac:dyDescent="0.25">
      <c r="A257" t="s">
        <v>525</v>
      </c>
      <c r="B257">
        <v>118</v>
      </c>
    </row>
    <row r="258" spans="1:2" x14ac:dyDescent="0.25">
      <c r="A258" t="s">
        <v>527</v>
      </c>
      <c r="B258">
        <v>116</v>
      </c>
    </row>
    <row r="259" spans="1:2" x14ac:dyDescent="0.25">
      <c r="A259" t="s">
        <v>529</v>
      </c>
      <c r="B259">
        <v>116</v>
      </c>
    </row>
    <row r="260" spans="1:2" x14ac:dyDescent="0.25">
      <c r="A260" t="s">
        <v>531</v>
      </c>
      <c r="B260">
        <v>113</v>
      </c>
    </row>
    <row r="261" spans="1:2" x14ac:dyDescent="0.25">
      <c r="A261" t="s">
        <v>533</v>
      </c>
      <c r="B261">
        <v>117</v>
      </c>
    </row>
    <row r="262" spans="1:2" x14ac:dyDescent="0.25">
      <c r="A262" t="s">
        <v>535</v>
      </c>
      <c r="B262">
        <v>114</v>
      </c>
    </row>
    <row r="263" spans="1:2" x14ac:dyDescent="0.25">
      <c r="A263" t="s">
        <v>537</v>
      </c>
      <c r="B263">
        <v>125</v>
      </c>
    </row>
    <row r="264" spans="1:2" x14ac:dyDescent="0.25">
      <c r="A264" t="s">
        <v>539</v>
      </c>
      <c r="B264">
        <v>121</v>
      </c>
    </row>
    <row r="265" spans="1:2" x14ac:dyDescent="0.25">
      <c r="A265" t="s">
        <v>541</v>
      </c>
      <c r="B265">
        <v>121</v>
      </c>
    </row>
    <row r="266" spans="1:2" x14ac:dyDescent="0.25">
      <c r="A266" t="s">
        <v>543</v>
      </c>
      <c r="B266">
        <v>119</v>
      </c>
    </row>
    <row r="267" spans="1:2" x14ac:dyDescent="0.25">
      <c r="A267" t="s">
        <v>545</v>
      </c>
      <c r="B267">
        <v>109</v>
      </c>
    </row>
    <row r="268" spans="1:2" x14ac:dyDescent="0.25">
      <c r="A268" t="s">
        <v>547</v>
      </c>
      <c r="B268">
        <v>123</v>
      </c>
    </row>
    <row r="269" spans="1:2" x14ac:dyDescent="0.25">
      <c r="A269" t="s">
        <v>549</v>
      </c>
      <c r="B269">
        <v>118</v>
      </c>
    </row>
    <row r="270" spans="1:2" x14ac:dyDescent="0.25">
      <c r="A270" t="s">
        <v>551</v>
      </c>
      <c r="B270">
        <v>123</v>
      </c>
    </row>
    <row r="271" spans="1:2" x14ac:dyDescent="0.25">
      <c r="A271" t="s">
        <v>553</v>
      </c>
      <c r="B271">
        <v>109</v>
      </c>
    </row>
    <row r="272" spans="1:2" x14ac:dyDescent="0.25">
      <c r="A272" t="s">
        <v>555</v>
      </c>
      <c r="B272">
        <v>120</v>
      </c>
    </row>
    <row r="273" spans="1:2" x14ac:dyDescent="0.25">
      <c r="A273" t="s">
        <v>557</v>
      </c>
      <c r="B273">
        <v>119</v>
      </c>
    </row>
    <row r="274" spans="1:2" x14ac:dyDescent="0.25">
      <c r="A274" t="s">
        <v>559</v>
      </c>
      <c r="B274">
        <v>122</v>
      </c>
    </row>
    <row r="275" spans="1:2" x14ac:dyDescent="0.25">
      <c r="A275" t="s">
        <v>561</v>
      </c>
      <c r="B275">
        <v>124</v>
      </c>
    </row>
    <row r="276" spans="1:2" x14ac:dyDescent="0.25">
      <c r="A276" t="s">
        <v>563</v>
      </c>
      <c r="B276">
        <v>113</v>
      </c>
    </row>
    <row r="277" spans="1:2" x14ac:dyDescent="0.25">
      <c r="A277" t="s">
        <v>565</v>
      </c>
      <c r="B277">
        <v>119</v>
      </c>
    </row>
    <row r="278" spans="1:2" x14ac:dyDescent="0.25">
      <c r="A278" t="s">
        <v>567</v>
      </c>
      <c r="B278">
        <v>109</v>
      </c>
    </row>
    <row r="279" spans="1:2" x14ac:dyDescent="0.25">
      <c r="A279" t="s">
        <v>569</v>
      </c>
      <c r="B279">
        <v>110</v>
      </c>
    </row>
    <row r="280" spans="1:2" x14ac:dyDescent="0.25">
      <c r="A280" t="s">
        <v>571</v>
      </c>
      <c r="B280">
        <v>120</v>
      </c>
    </row>
    <row r="281" spans="1:2" x14ac:dyDescent="0.25">
      <c r="A281" t="s">
        <v>573</v>
      </c>
      <c r="B281">
        <v>120</v>
      </c>
    </row>
    <row r="282" spans="1:2" x14ac:dyDescent="0.25">
      <c r="A282" t="s">
        <v>575</v>
      </c>
      <c r="B282">
        <v>112</v>
      </c>
    </row>
    <row r="283" spans="1:2" x14ac:dyDescent="0.25">
      <c r="A283" t="s">
        <v>577</v>
      </c>
      <c r="B283">
        <v>118</v>
      </c>
    </row>
    <row r="284" spans="1:2" x14ac:dyDescent="0.25">
      <c r="A284" t="s">
        <v>579</v>
      </c>
      <c r="B284">
        <v>110</v>
      </c>
    </row>
    <row r="285" spans="1:2" x14ac:dyDescent="0.25">
      <c r="A285" t="s">
        <v>581</v>
      </c>
      <c r="B285">
        <v>112</v>
      </c>
    </row>
    <row r="286" spans="1:2" x14ac:dyDescent="0.25">
      <c r="A286" t="s">
        <v>583</v>
      </c>
      <c r="B286">
        <v>117</v>
      </c>
    </row>
    <row r="287" spans="1:2" x14ac:dyDescent="0.25">
      <c r="A287" t="s">
        <v>585</v>
      </c>
      <c r="B287">
        <v>116</v>
      </c>
    </row>
    <row r="288" spans="1:2" x14ac:dyDescent="0.25">
      <c r="A288" t="s">
        <v>587</v>
      </c>
      <c r="B288">
        <v>115</v>
      </c>
    </row>
    <row r="289" spans="1:2" x14ac:dyDescent="0.25">
      <c r="A289" t="s">
        <v>589</v>
      </c>
      <c r="B289">
        <v>114</v>
      </c>
    </row>
    <row r="290" spans="1:2" x14ac:dyDescent="0.25">
      <c r="A290" t="s">
        <v>591</v>
      </c>
      <c r="B290">
        <v>114</v>
      </c>
    </row>
    <row r="291" spans="1:2" x14ac:dyDescent="0.25">
      <c r="A291" t="s">
        <v>593</v>
      </c>
      <c r="B291">
        <v>119</v>
      </c>
    </row>
    <row r="292" spans="1:2" x14ac:dyDescent="0.25">
      <c r="A292" t="s">
        <v>595</v>
      </c>
      <c r="B292">
        <v>114</v>
      </c>
    </row>
    <row r="293" spans="1:2" x14ac:dyDescent="0.25">
      <c r="A293" t="s">
        <v>597</v>
      </c>
      <c r="B293">
        <v>120</v>
      </c>
    </row>
    <row r="294" spans="1:2" x14ac:dyDescent="0.25">
      <c r="A294" t="s">
        <v>599</v>
      </c>
      <c r="B294">
        <v>114</v>
      </c>
    </row>
    <row r="295" spans="1:2" x14ac:dyDescent="0.25">
      <c r="A295" t="s">
        <v>601</v>
      </c>
      <c r="B295">
        <v>114</v>
      </c>
    </row>
    <row r="296" spans="1:2" x14ac:dyDescent="0.25">
      <c r="A296" t="s">
        <v>603</v>
      </c>
      <c r="B296">
        <v>122</v>
      </c>
    </row>
    <row r="297" spans="1:2" x14ac:dyDescent="0.25">
      <c r="A297" t="s">
        <v>605</v>
      </c>
      <c r="B297">
        <v>114</v>
      </c>
    </row>
    <row r="298" spans="1:2" x14ac:dyDescent="0.25">
      <c r="A298" t="s">
        <v>607</v>
      </c>
      <c r="B298">
        <v>114</v>
      </c>
    </row>
    <row r="299" spans="1:2" x14ac:dyDescent="0.25">
      <c r="A299" t="s">
        <v>609</v>
      </c>
      <c r="B299">
        <v>114</v>
      </c>
    </row>
    <row r="300" spans="1:2" x14ac:dyDescent="0.25">
      <c r="A300" t="s">
        <v>611</v>
      </c>
      <c r="B300">
        <v>113</v>
      </c>
    </row>
    <row r="301" spans="1:2" x14ac:dyDescent="0.25">
      <c r="A301" t="s">
        <v>613</v>
      </c>
      <c r="B301">
        <v>114</v>
      </c>
    </row>
    <row r="302" spans="1:2" x14ac:dyDescent="0.25">
      <c r="A302" t="s">
        <v>615</v>
      </c>
      <c r="B302">
        <v>113</v>
      </c>
    </row>
    <row r="303" spans="1:2" x14ac:dyDescent="0.25">
      <c r="A303" t="s">
        <v>617</v>
      </c>
      <c r="B303">
        <v>110</v>
      </c>
    </row>
    <row r="304" spans="1:2" x14ac:dyDescent="0.25">
      <c r="A304" t="s">
        <v>619</v>
      </c>
      <c r="B304">
        <v>109</v>
      </c>
    </row>
    <row r="305" spans="1:2" x14ac:dyDescent="0.25">
      <c r="A305" t="s">
        <v>621</v>
      </c>
      <c r="B305">
        <v>51</v>
      </c>
    </row>
    <row r="306" spans="1:2" x14ac:dyDescent="0.25">
      <c r="A306" t="s">
        <v>623</v>
      </c>
      <c r="B306">
        <v>110</v>
      </c>
    </row>
    <row r="307" spans="1:2" x14ac:dyDescent="0.25">
      <c r="A307" t="s">
        <v>625</v>
      </c>
      <c r="B307">
        <v>110</v>
      </c>
    </row>
    <row r="308" spans="1:2" x14ac:dyDescent="0.25">
      <c r="A308" t="s">
        <v>627</v>
      </c>
      <c r="B308">
        <v>112</v>
      </c>
    </row>
    <row r="309" spans="1:2" x14ac:dyDescent="0.25">
      <c r="A309" t="s">
        <v>629</v>
      </c>
      <c r="B309">
        <v>112</v>
      </c>
    </row>
    <row r="310" spans="1:2" x14ac:dyDescent="0.25">
      <c r="A310" t="s">
        <v>631</v>
      </c>
      <c r="B310">
        <v>112</v>
      </c>
    </row>
    <row r="311" spans="1:2" x14ac:dyDescent="0.25">
      <c r="A311" t="s">
        <v>633</v>
      </c>
      <c r="B311">
        <v>110</v>
      </c>
    </row>
    <row r="312" spans="1:2" x14ac:dyDescent="0.25">
      <c r="A312" t="s">
        <v>635</v>
      </c>
      <c r="B312">
        <v>111</v>
      </c>
    </row>
    <row r="313" spans="1:2" x14ac:dyDescent="0.25">
      <c r="A313" t="s">
        <v>637</v>
      </c>
      <c r="B313">
        <v>112</v>
      </c>
    </row>
    <row r="314" spans="1:2" x14ac:dyDescent="0.25">
      <c r="A314" t="s">
        <v>639</v>
      </c>
      <c r="B314">
        <v>110</v>
      </c>
    </row>
    <row r="315" spans="1:2" x14ac:dyDescent="0.25">
      <c r="A315" t="s">
        <v>641</v>
      </c>
      <c r="B315">
        <v>118</v>
      </c>
    </row>
    <row r="316" spans="1:2" x14ac:dyDescent="0.25">
      <c r="A316" t="s">
        <v>643</v>
      </c>
      <c r="B316">
        <v>118</v>
      </c>
    </row>
    <row r="317" spans="1:2" x14ac:dyDescent="0.25">
      <c r="A317" t="s">
        <v>645</v>
      </c>
      <c r="B317">
        <v>117</v>
      </c>
    </row>
    <row r="318" spans="1:2" x14ac:dyDescent="0.25">
      <c r="A318" t="s">
        <v>647</v>
      </c>
      <c r="B318">
        <v>118</v>
      </c>
    </row>
    <row r="319" spans="1:2" x14ac:dyDescent="0.25">
      <c r="A319" t="s">
        <v>649</v>
      </c>
      <c r="B319">
        <v>118</v>
      </c>
    </row>
    <row r="320" spans="1:2" x14ac:dyDescent="0.25">
      <c r="A320" t="s">
        <v>651</v>
      </c>
      <c r="B320">
        <v>118</v>
      </c>
    </row>
    <row r="321" spans="1:2" x14ac:dyDescent="0.25">
      <c r="A321" t="s">
        <v>653</v>
      </c>
      <c r="B321">
        <v>118</v>
      </c>
    </row>
    <row r="322" spans="1:2" x14ac:dyDescent="0.25">
      <c r="A322" t="s">
        <v>655</v>
      </c>
      <c r="B322">
        <v>117</v>
      </c>
    </row>
    <row r="323" spans="1:2" x14ac:dyDescent="0.25">
      <c r="A323" t="s">
        <v>657</v>
      </c>
      <c r="B323">
        <v>118</v>
      </c>
    </row>
    <row r="324" spans="1:2" x14ac:dyDescent="0.25">
      <c r="A324" t="s">
        <v>659</v>
      </c>
      <c r="B324">
        <v>118</v>
      </c>
    </row>
    <row r="325" spans="1:2" x14ac:dyDescent="0.25">
      <c r="A325" t="s">
        <v>661</v>
      </c>
      <c r="B325">
        <v>118</v>
      </c>
    </row>
    <row r="326" spans="1:2" x14ac:dyDescent="0.25">
      <c r="A326" t="s">
        <v>663</v>
      </c>
      <c r="B326">
        <v>117</v>
      </c>
    </row>
    <row r="327" spans="1:2" x14ac:dyDescent="0.25">
      <c r="A327" t="s">
        <v>665</v>
      </c>
      <c r="B327">
        <v>118</v>
      </c>
    </row>
    <row r="328" spans="1:2" x14ac:dyDescent="0.25">
      <c r="A328" t="s">
        <v>667</v>
      </c>
      <c r="B328">
        <v>117</v>
      </c>
    </row>
    <row r="329" spans="1:2" x14ac:dyDescent="0.25">
      <c r="A329" t="s">
        <v>669</v>
      </c>
      <c r="B329">
        <v>116</v>
      </c>
    </row>
    <row r="330" spans="1:2" x14ac:dyDescent="0.25">
      <c r="A330" t="s">
        <v>671</v>
      </c>
      <c r="B330">
        <v>114</v>
      </c>
    </row>
    <row r="331" spans="1:2" x14ac:dyDescent="0.25">
      <c r="A331" t="s">
        <v>673</v>
      </c>
      <c r="B331">
        <v>114</v>
      </c>
    </row>
    <row r="332" spans="1:2" x14ac:dyDescent="0.25">
      <c r="A332" t="s">
        <v>675</v>
      </c>
      <c r="B332">
        <v>114</v>
      </c>
    </row>
    <row r="333" spans="1:2" x14ac:dyDescent="0.25">
      <c r="A333" t="s">
        <v>677</v>
      </c>
      <c r="B333">
        <v>114</v>
      </c>
    </row>
    <row r="334" spans="1:2" x14ac:dyDescent="0.25">
      <c r="A334" t="s">
        <v>679</v>
      </c>
      <c r="B334">
        <v>114</v>
      </c>
    </row>
    <row r="335" spans="1:2" x14ac:dyDescent="0.25">
      <c r="A335" t="s">
        <v>681</v>
      </c>
      <c r="B335">
        <v>114</v>
      </c>
    </row>
    <row r="336" spans="1:2" x14ac:dyDescent="0.25">
      <c r="A336" t="s">
        <v>683</v>
      </c>
      <c r="B336">
        <v>114</v>
      </c>
    </row>
    <row r="337" spans="1:2" x14ac:dyDescent="0.25">
      <c r="A337" t="s">
        <v>685</v>
      </c>
      <c r="B337">
        <v>114</v>
      </c>
    </row>
    <row r="338" spans="1:2" x14ac:dyDescent="0.25">
      <c r="A338" t="s">
        <v>687</v>
      </c>
      <c r="B338">
        <v>116</v>
      </c>
    </row>
    <row r="339" spans="1:2" x14ac:dyDescent="0.25">
      <c r="A339" t="s">
        <v>689</v>
      </c>
      <c r="B339">
        <v>118</v>
      </c>
    </row>
    <row r="340" spans="1:2" x14ac:dyDescent="0.25">
      <c r="A340" t="s">
        <v>691</v>
      </c>
      <c r="B340">
        <v>120</v>
      </c>
    </row>
    <row r="341" spans="1:2" x14ac:dyDescent="0.25">
      <c r="A341" t="s">
        <v>693</v>
      </c>
      <c r="B341">
        <v>116</v>
      </c>
    </row>
    <row r="342" spans="1:2" x14ac:dyDescent="0.25">
      <c r="A342" t="s">
        <v>695</v>
      </c>
      <c r="B342">
        <v>110</v>
      </c>
    </row>
    <row r="343" spans="1:2" x14ac:dyDescent="0.25">
      <c r="A343" t="s">
        <v>697</v>
      </c>
      <c r="B343">
        <v>121</v>
      </c>
    </row>
    <row r="344" spans="1:2" x14ac:dyDescent="0.25">
      <c r="A344" t="s">
        <v>699</v>
      </c>
      <c r="B344">
        <v>116</v>
      </c>
    </row>
    <row r="345" spans="1:2" x14ac:dyDescent="0.25">
      <c r="A345" t="s">
        <v>701</v>
      </c>
      <c r="B345">
        <v>114</v>
      </c>
    </row>
    <row r="346" spans="1:2" x14ac:dyDescent="0.25">
      <c r="A346" t="s">
        <v>703</v>
      </c>
      <c r="B346">
        <v>82</v>
      </c>
    </row>
    <row r="347" spans="1:2" x14ac:dyDescent="0.25">
      <c r="A347" t="s">
        <v>705</v>
      </c>
      <c r="B347">
        <v>81</v>
      </c>
    </row>
    <row r="348" spans="1:2" x14ac:dyDescent="0.25">
      <c r="A348" t="s">
        <v>707</v>
      </c>
      <c r="B348">
        <v>113</v>
      </c>
    </row>
    <row r="349" spans="1:2" x14ac:dyDescent="0.25">
      <c r="A349" t="s">
        <v>709</v>
      </c>
      <c r="B349">
        <v>114</v>
      </c>
    </row>
    <row r="350" spans="1:2" x14ac:dyDescent="0.25">
      <c r="A350" t="s">
        <v>711</v>
      </c>
      <c r="B350">
        <v>114</v>
      </c>
    </row>
    <row r="351" spans="1:2" x14ac:dyDescent="0.25">
      <c r="A351" t="s">
        <v>713</v>
      </c>
      <c r="B351">
        <v>117</v>
      </c>
    </row>
    <row r="352" spans="1:2" x14ac:dyDescent="0.25">
      <c r="A352" t="s">
        <v>715</v>
      </c>
      <c r="B352">
        <v>117</v>
      </c>
    </row>
    <row r="353" spans="1:2" x14ac:dyDescent="0.25">
      <c r="A353" t="s">
        <v>717</v>
      </c>
      <c r="B353">
        <v>81</v>
      </c>
    </row>
    <row r="354" spans="1:2" x14ac:dyDescent="0.25">
      <c r="A354" t="s">
        <v>719</v>
      </c>
      <c r="B354">
        <v>110</v>
      </c>
    </row>
    <row r="355" spans="1:2" x14ac:dyDescent="0.25">
      <c r="A355" t="s">
        <v>721</v>
      </c>
      <c r="B355">
        <v>114</v>
      </c>
    </row>
    <row r="356" spans="1:2" x14ac:dyDescent="0.25">
      <c r="A356" t="s">
        <v>723</v>
      </c>
      <c r="B356">
        <v>120</v>
      </c>
    </row>
    <row r="357" spans="1:2" x14ac:dyDescent="0.25">
      <c r="A357" t="s">
        <v>725</v>
      </c>
      <c r="B357">
        <v>116</v>
      </c>
    </row>
    <row r="358" spans="1:2" x14ac:dyDescent="0.25">
      <c r="A358" t="s">
        <v>727</v>
      </c>
      <c r="B358">
        <v>118</v>
      </c>
    </row>
    <row r="359" spans="1:2" x14ac:dyDescent="0.25">
      <c r="A359" t="s">
        <v>729</v>
      </c>
      <c r="B359">
        <v>114</v>
      </c>
    </row>
    <row r="360" spans="1:2" x14ac:dyDescent="0.25">
      <c r="A360" t="s">
        <v>731</v>
      </c>
      <c r="B360">
        <v>65</v>
      </c>
    </row>
    <row r="361" spans="1:2" x14ac:dyDescent="0.25">
      <c r="A361" t="s">
        <v>733</v>
      </c>
      <c r="B361">
        <v>119</v>
      </c>
    </row>
    <row r="362" spans="1:2" x14ac:dyDescent="0.25">
      <c r="A362" t="s">
        <v>735</v>
      </c>
      <c r="B362">
        <v>109</v>
      </c>
    </row>
    <row r="363" spans="1:2" x14ac:dyDescent="0.25">
      <c r="A363" t="s">
        <v>737</v>
      </c>
      <c r="B363">
        <v>118</v>
      </c>
    </row>
    <row r="364" spans="1:2" x14ac:dyDescent="0.25">
      <c r="A364" t="s">
        <v>739</v>
      </c>
      <c r="B364">
        <v>119</v>
      </c>
    </row>
    <row r="365" spans="1:2" x14ac:dyDescent="0.25">
      <c r="A365" t="s">
        <v>739</v>
      </c>
      <c r="B365">
        <v>119</v>
      </c>
    </row>
    <row r="366" spans="1:2" x14ac:dyDescent="0.25">
      <c r="A366" t="s">
        <v>741</v>
      </c>
      <c r="B366">
        <v>113</v>
      </c>
    </row>
    <row r="367" spans="1:2" x14ac:dyDescent="0.25">
      <c r="A367" t="s">
        <v>743</v>
      </c>
      <c r="B367">
        <v>117</v>
      </c>
    </row>
    <row r="368" spans="1:2" x14ac:dyDescent="0.25">
      <c r="A368" t="s">
        <v>745</v>
      </c>
      <c r="B368">
        <v>116</v>
      </c>
    </row>
    <row r="369" spans="1:2" x14ac:dyDescent="0.25">
      <c r="A369" t="s">
        <v>747</v>
      </c>
      <c r="B369">
        <v>114</v>
      </c>
    </row>
    <row r="370" spans="1:2" x14ac:dyDescent="0.25">
      <c r="A370" t="s">
        <v>749</v>
      </c>
      <c r="B370">
        <v>111</v>
      </c>
    </row>
    <row r="371" spans="1:2" x14ac:dyDescent="0.25">
      <c r="A371" t="s">
        <v>751</v>
      </c>
      <c r="B371">
        <v>120</v>
      </c>
    </row>
    <row r="372" spans="1:2" x14ac:dyDescent="0.25">
      <c r="A372" t="s">
        <v>753</v>
      </c>
      <c r="B372">
        <v>118</v>
      </c>
    </row>
    <row r="373" spans="1:2" x14ac:dyDescent="0.25">
      <c r="A373" t="s">
        <v>755</v>
      </c>
      <c r="B373">
        <v>105</v>
      </c>
    </row>
    <row r="374" spans="1:2" x14ac:dyDescent="0.25">
      <c r="A374" t="s">
        <v>757</v>
      </c>
      <c r="B374">
        <v>113</v>
      </c>
    </row>
    <row r="375" spans="1:2" x14ac:dyDescent="0.25">
      <c r="A375" t="s">
        <v>759</v>
      </c>
      <c r="B375">
        <v>121</v>
      </c>
    </row>
    <row r="376" spans="1:2" x14ac:dyDescent="0.25">
      <c r="A376" t="s">
        <v>761</v>
      </c>
      <c r="B376">
        <v>115</v>
      </c>
    </row>
    <row r="377" spans="1:2" x14ac:dyDescent="0.25">
      <c r="A377" t="s">
        <v>763</v>
      </c>
      <c r="B377">
        <v>114</v>
      </c>
    </row>
    <row r="378" spans="1:2" x14ac:dyDescent="0.25">
      <c r="A378" t="s">
        <v>765</v>
      </c>
      <c r="B378">
        <v>107</v>
      </c>
    </row>
    <row r="379" spans="1:2" x14ac:dyDescent="0.25">
      <c r="A379" t="s">
        <v>767</v>
      </c>
      <c r="B379">
        <v>121</v>
      </c>
    </row>
    <row r="380" spans="1:2" x14ac:dyDescent="0.25">
      <c r="A380" t="s">
        <v>769</v>
      </c>
      <c r="B380">
        <v>114</v>
      </c>
    </row>
    <row r="381" spans="1:2" x14ac:dyDescent="0.25">
      <c r="A381" t="s">
        <v>771</v>
      </c>
      <c r="B381">
        <v>122</v>
      </c>
    </row>
    <row r="382" spans="1:2" x14ac:dyDescent="0.25">
      <c r="A382" t="s">
        <v>773</v>
      </c>
      <c r="B382">
        <v>115</v>
      </c>
    </row>
    <row r="383" spans="1:2" x14ac:dyDescent="0.25">
      <c r="A383" t="s">
        <v>775</v>
      </c>
      <c r="B383">
        <v>114</v>
      </c>
    </row>
    <row r="384" spans="1:2" x14ac:dyDescent="0.25">
      <c r="A384" t="s">
        <v>777</v>
      </c>
      <c r="B384">
        <v>117</v>
      </c>
    </row>
    <row r="385" spans="1:2" x14ac:dyDescent="0.25">
      <c r="A385" t="s">
        <v>779</v>
      </c>
      <c r="B385">
        <v>117</v>
      </c>
    </row>
    <row r="386" spans="1:2" x14ac:dyDescent="0.25">
      <c r="A386" t="s">
        <v>781</v>
      </c>
      <c r="B386">
        <v>114</v>
      </c>
    </row>
    <row r="387" spans="1:2" x14ac:dyDescent="0.25">
      <c r="A387" t="s">
        <v>783</v>
      </c>
      <c r="B387">
        <v>112</v>
      </c>
    </row>
    <row r="388" spans="1:2" x14ac:dyDescent="0.25">
      <c r="A388" t="s">
        <v>785</v>
      </c>
      <c r="B388">
        <v>109</v>
      </c>
    </row>
    <row r="389" spans="1:2" x14ac:dyDescent="0.25">
      <c r="A389" t="s">
        <v>787</v>
      </c>
      <c r="B389">
        <v>118</v>
      </c>
    </row>
    <row r="390" spans="1:2" x14ac:dyDescent="0.25">
      <c r="A390" t="s">
        <v>789</v>
      </c>
      <c r="B390">
        <v>118</v>
      </c>
    </row>
    <row r="391" spans="1:2" x14ac:dyDescent="0.25">
      <c r="A391" t="s">
        <v>791</v>
      </c>
      <c r="B391">
        <v>116</v>
      </c>
    </row>
    <row r="392" spans="1:2" x14ac:dyDescent="0.25">
      <c r="A392" t="s">
        <v>793</v>
      </c>
      <c r="B392">
        <v>114</v>
      </c>
    </row>
    <row r="393" spans="1:2" x14ac:dyDescent="0.25">
      <c r="A393" t="s">
        <v>795</v>
      </c>
      <c r="B393">
        <v>91</v>
      </c>
    </row>
    <row r="394" spans="1:2" x14ac:dyDescent="0.25">
      <c r="A394" t="s">
        <v>797</v>
      </c>
      <c r="B394">
        <v>118</v>
      </c>
    </row>
    <row r="395" spans="1:2" x14ac:dyDescent="0.25">
      <c r="A395" t="s">
        <v>799</v>
      </c>
      <c r="B395">
        <v>117</v>
      </c>
    </row>
    <row r="396" spans="1:2" x14ac:dyDescent="0.25">
      <c r="A396" t="s">
        <v>801</v>
      </c>
      <c r="B396">
        <v>117</v>
      </c>
    </row>
    <row r="397" spans="1:2" x14ac:dyDescent="0.25">
      <c r="A397" t="s">
        <v>803</v>
      </c>
      <c r="B397">
        <v>122</v>
      </c>
    </row>
    <row r="398" spans="1:2" x14ac:dyDescent="0.25">
      <c r="A398" t="s">
        <v>805</v>
      </c>
      <c r="B398">
        <v>114</v>
      </c>
    </row>
    <row r="399" spans="1:2" x14ac:dyDescent="0.25">
      <c r="A399" t="s">
        <v>807</v>
      </c>
      <c r="B399">
        <v>126</v>
      </c>
    </row>
    <row r="400" spans="1:2" x14ac:dyDescent="0.25">
      <c r="A400" t="s">
        <v>809</v>
      </c>
      <c r="B400">
        <v>66</v>
      </c>
    </row>
    <row r="401" spans="1:2" x14ac:dyDescent="0.25">
      <c r="A401" t="s">
        <v>811</v>
      </c>
      <c r="B401">
        <v>119</v>
      </c>
    </row>
    <row r="402" spans="1:2" x14ac:dyDescent="0.25">
      <c r="A402" t="s">
        <v>813</v>
      </c>
      <c r="B402">
        <v>108</v>
      </c>
    </row>
    <row r="403" spans="1:2" x14ac:dyDescent="0.25">
      <c r="A403" t="s">
        <v>815</v>
      </c>
      <c r="B403">
        <v>112</v>
      </c>
    </row>
    <row r="404" spans="1:2" x14ac:dyDescent="0.25">
      <c r="A404" t="s">
        <v>817</v>
      </c>
      <c r="B404">
        <v>118</v>
      </c>
    </row>
    <row r="405" spans="1:2" x14ac:dyDescent="0.25">
      <c r="A405" t="s">
        <v>819</v>
      </c>
      <c r="B405">
        <v>114</v>
      </c>
    </row>
    <row r="406" spans="1:2" x14ac:dyDescent="0.25">
      <c r="A406" t="s">
        <v>821</v>
      </c>
      <c r="B406">
        <v>110</v>
      </c>
    </row>
    <row r="407" spans="1:2" x14ac:dyDescent="0.25">
      <c r="A407" t="s">
        <v>823</v>
      </c>
      <c r="B407">
        <v>117</v>
      </c>
    </row>
    <row r="408" spans="1:2" x14ac:dyDescent="0.25">
      <c r="A408" t="s">
        <v>825</v>
      </c>
      <c r="B408">
        <v>122</v>
      </c>
    </row>
    <row r="409" spans="1:2" x14ac:dyDescent="0.25">
      <c r="A409" t="s">
        <v>827</v>
      </c>
      <c r="B409">
        <v>124</v>
      </c>
    </row>
    <row r="410" spans="1:2" x14ac:dyDescent="0.25">
      <c r="A410" t="s">
        <v>829</v>
      </c>
      <c r="B410">
        <v>119</v>
      </c>
    </row>
    <row r="411" spans="1:2" x14ac:dyDescent="0.25">
      <c r="A411" t="s">
        <v>831</v>
      </c>
      <c r="B411">
        <v>123</v>
      </c>
    </row>
    <row r="412" spans="1:2" x14ac:dyDescent="0.25">
      <c r="A412" t="s">
        <v>833</v>
      </c>
      <c r="B412">
        <v>124</v>
      </c>
    </row>
    <row r="413" spans="1:2" x14ac:dyDescent="0.25">
      <c r="A413" t="s">
        <v>835</v>
      </c>
      <c r="B413">
        <v>124</v>
      </c>
    </row>
    <row r="414" spans="1:2" x14ac:dyDescent="0.25">
      <c r="A414" t="s">
        <v>837</v>
      </c>
      <c r="B414">
        <v>120</v>
      </c>
    </row>
    <row r="415" spans="1:2" x14ac:dyDescent="0.25">
      <c r="A415" t="s">
        <v>839</v>
      </c>
      <c r="B415">
        <v>122</v>
      </c>
    </row>
    <row r="416" spans="1:2" x14ac:dyDescent="0.25">
      <c r="A416" t="s">
        <v>841</v>
      </c>
      <c r="B416">
        <v>122</v>
      </c>
    </row>
    <row r="417" spans="1:2" x14ac:dyDescent="0.25">
      <c r="A417" t="s">
        <v>843</v>
      </c>
      <c r="B417">
        <v>48</v>
      </c>
    </row>
    <row r="418" spans="1:2" x14ac:dyDescent="0.25">
      <c r="A418" t="s">
        <v>845</v>
      </c>
      <c r="B418">
        <v>108</v>
      </c>
    </row>
    <row r="419" spans="1:2" x14ac:dyDescent="0.25">
      <c r="A419" t="s">
        <v>845</v>
      </c>
      <c r="B419">
        <v>90</v>
      </c>
    </row>
    <row r="420" spans="1:2" x14ac:dyDescent="0.25">
      <c r="A420" t="s">
        <v>847</v>
      </c>
      <c r="B420">
        <v>122</v>
      </c>
    </row>
    <row r="421" spans="1:2" x14ac:dyDescent="0.25">
      <c r="A421" t="s">
        <v>849</v>
      </c>
      <c r="B421">
        <v>107</v>
      </c>
    </row>
    <row r="422" spans="1:2" x14ac:dyDescent="0.25">
      <c r="A422" t="s">
        <v>849</v>
      </c>
      <c r="B422">
        <v>46</v>
      </c>
    </row>
    <row r="423" spans="1:2" x14ac:dyDescent="0.25">
      <c r="A423" t="s">
        <v>851</v>
      </c>
      <c r="B423">
        <v>109</v>
      </c>
    </row>
    <row r="424" spans="1:2" x14ac:dyDescent="0.25">
      <c r="A424" t="s">
        <v>853</v>
      </c>
      <c r="B424">
        <v>61</v>
      </c>
    </row>
    <row r="425" spans="1:2" x14ac:dyDescent="0.25">
      <c r="A425" t="s">
        <v>855</v>
      </c>
      <c r="B425">
        <v>119</v>
      </c>
    </row>
    <row r="426" spans="1:2" x14ac:dyDescent="0.25">
      <c r="A426" t="s">
        <v>857</v>
      </c>
      <c r="B426">
        <v>117</v>
      </c>
    </row>
    <row r="427" spans="1:2" x14ac:dyDescent="0.25">
      <c r="A427" t="s">
        <v>859</v>
      </c>
      <c r="B427">
        <v>118</v>
      </c>
    </row>
    <row r="428" spans="1:2" x14ac:dyDescent="0.25">
      <c r="A428" t="s">
        <v>861</v>
      </c>
      <c r="B428">
        <v>116</v>
      </c>
    </row>
    <row r="429" spans="1:2" x14ac:dyDescent="0.25">
      <c r="A429" t="s">
        <v>863</v>
      </c>
      <c r="B429">
        <v>114</v>
      </c>
    </row>
    <row r="430" spans="1:2" x14ac:dyDescent="0.25">
      <c r="A430" t="s">
        <v>865</v>
      </c>
      <c r="B430">
        <v>114</v>
      </c>
    </row>
    <row r="431" spans="1:2" x14ac:dyDescent="0.25">
      <c r="A431" t="s">
        <v>867</v>
      </c>
      <c r="B431">
        <v>116</v>
      </c>
    </row>
    <row r="432" spans="1:2" x14ac:dyDescent="0.25">
      <c r="A432" t="s">
        <v>869</v>
      </c>
      <c r="B432">
        <v>120</v>
      </c>
    </row>
    <row r="433" spans="1:2" x14ac:dyDescent="0.25">
      <c r="A433" t="s">
        <v>871</v>
      </c>
      <c r="B433">
        <v>119</v>
      </c>
    </row>
    <row r="434" spans="1:2" x14ac:dyDescent="0.25">
      <c r="A434" t="s">
        <v>873</v>
      </c>
      <c r="B434">
        <v>118</v>
      </c>
    </row>
    <row r="435" spans="1:2" x14ac:dyDescent="0.25">
      <c r="A435" t="s">
        <v>875</v>
      </c>
      <c r="B435">
        <v>112</v>
      </c>
    </row>
    <row r="436" spans="1:2" x14ac:dyDescent="0.25">
      <c r="A436" t="s">
        <v>877</v>
      </c>
      <c r="B436">
        <v>129</v>
      </c>
    </row>
    <row r="437" spans="1:2" x14ac:dyDescent="0.25">
      <c r="A437" t="s">
        <v>879</v>
      </c>
      <c r="B437">
        <v>117</v>
      </c>
    </row>
    <row r="438" spans="1:2" x14ac:dyDescent="0.25">
      <c r="A438" t="s">
        <v>881</v>
      </c>
      <c r="B438">
        <v>110</v>
      </c>
    </row>
    <row r="439" spans="1:2" x14ac:dyDescent="0.25">
      <c r="A439" t="s">
        <v>883</v>
      </c>
      <c r="B439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workbookViewId="0">
      <selection activeCell="T1" sqref="T1:T1048576"/>
    </sheetView>
  </sheetViews>
  <sheetFormatPr defaultRowHeight="15" x14ac:dyDescent="0.25"/>
  <sheetData>
    <row r="1" spans="1:21" x14ac:dyDescent="0.25">
      <c r="A1" t="s">
        <v>885</v>
      </c>
      <c r="B1" t="s">
        <v>886</v>
      </c>
      <c r="C1" t="s">
        <v>887</v>
      </c>
      <c r="D1" t="s">
        <v>888</v>
      </c>
      <c r="E1" t="s">
        <v>889</v>
      </c>
    </row>
    <row r="2" spans="1:21" x14ac:dyDescent="0.25">
      <c r="A2" t="s">
        <v>10</v>
      </c>
      <c r="B2" t="s">
        <v>11</v>
      </c>
      <c r="C2" t="s">
        <v>890</v>
      </c>
      <c r="D2" t="s">
        <v>891</v>
      </c>
      <c r="E2" t="s">
        <v>892</v>
      </c>
      <c r="F2" t="s">
        <v>893</v>
      </c>
      <c r="G2" t="s">
        <v>894</v>
      </c>
      <c r="H2" t="s">
        <v>895</v>
      </c>
      <c r="I2" t="s">
        <v>896</v>
      </c>
      <c r="J2" t="s">
        <v>897</v>
      </c>
      <c r="K2" t="s">
        <v>898</v>
      </c>
      <c r="L2" t="s">
        <v>899</v>
      </c>
      <c r="M2" t="s">
        <v>900</v>
      </c>
      <c r="N2" t="s">
        <v>901</v>
      </c>
      <c r="O2" t="s">
        <v>902</v>
      </c>
      <c r="P2" t="s">
        <v>903</v>
      </c>
      <c r="Q2" t="s">
        <v>904</v>
      </c>
      <c r="R2" t="s">
        <v>905</v>
      </c>
      <c r="S2" t="s">
        <v>906</v>
      </c>
      <c r="T2" t="s">
        <v>907</v>
      </c>
      <c r="U2" t="s">
        <v>908</v>
      </c>
    </row>
    <row r="3" spans="1:21" x14ac:dyDescent="0.25">
      <c r="A3" t="s">
        <v>14</v>
      </c>
      <c r="B3" t="s">
        <v>15</v>
      </c>
      <c r="C3" t="s">
        <v>890</v>
      </c>
      <c r="D3" t="s">
        <v>909</v>
      </c>
      <c r="E3" t="s">
        <v>892</v>
      </c>
      <c r="F3" t="s">
        <v>893</v>
      </c>
      <c r="G3" t="s">
        <v>894</v>
      </c>
      <c r="H3" t="s">
        <v>895</v>
      </c>
      <c r="I3" t="s">
        <v>896</v>
      </c>
      <c r="J3" t="s">
        <v>897</v>
      </c>
      <c r="K3" t="s">
        <v>898</v>
      </c>
      <c r="L3" t="s">
        <v>899</v>
      </c>
      <c r="M3" t="s">
        <v>900</v>
      </c>
      <c r="N3" t="s">
        <v>901</v>
      </c>
      <c r="O3" t="s">
        <v>902</v>
      </c>
      <c r="P3" t="s">
        <v>903</v>
      </c>
      <c r="Q3" t="s">
        <v>904</v>
      </c>
      <c r="R3" t="s">
        <v>905</v>
      </c>
      <c r="S3" t="s">
        <v>906</v>
      </c>
      <c r="T3" t="s">
        <v>907</v>
      </c>
      <c r="U3" t="s">
        <v>908</v>
      </c>
    </row>
    <row r="4" spans="1:21" x14ac:dyDescent="0.25">
      <c r="A4" t="s">
        <v>16</v>
      </c>
      <c r="B4" t="s">
        <v>17</v>
      </c>
      <c r="C4" t="s">
        <v>890</v>
      </c>
      <c r="D4" t="s">
        <v>910</v>
      </c>
      <c r="E4" t="s">
        <v>892</v>
      </c>
      <c r="F4" t="s">
        <v>893</v>
      </c>
      <c r="G4" t="s">
        <v>894</v>
      </c>
      <c r="H4" t="s">
        <v>895</v>
      </c>
      <c r="I4" t="s">
        <v>896</v>
      </c>
      <c r="J4" t="s">
        <v>897</v>
      </c>
      <c r="K4" t="s">
        <v>898</v>
      </c>
      <c r="L4" t="s">
        <v>899</v>
      </c>
      <c r="M4" t="s">
        <v>900</v>
      </c>
      <c r="N4" t="s">
        <v>901</v>
      </c>
      <c r="O4" t="s">
        <v>902</v>
      </c>
      <c r="P4" t="s">
        <v>903</v>
      </c>
      <c r="Q4" t="s">
        <v>904</v>
      </c>
      <c r="R4" t="s">
        <v>905</v>
      </c>
      <c r="S4" t="s">
        <v>906</v>
      </c>
      <c r="T4" t="s">
        <v>907</v>
      </c>
      <c r="U4" t="s">
        <v>908</v>
      </c>
    </row>
    <row r="5" spans="1:21" x14ac:dyDescent="0.25">
      <c r="A5" t="s">
        <v>18</v>
      </c>
      <c r="B5" t="s">
        <v>19</v>
      </c>
      <c r="C5" t="s">
        <v>890</v>
      </c>
      <c r="D5" t="s">
        <v>911</v>
      </c>
      <c r="E5" t="s">
        <v>892</v>
      </c>
      <c r="F5" t="s">
        <v>893</v>
      </c>
      <c r="G5" t="s">
        <v>894</v>
      </c>
      <c r="H5" t="s">
        <v>895</v>
      </c>
      <c r="I5" t="s">
        <v>896</v>
      </c>
      <c r="J5" t="s">
        <v>897</v>
      </c>
      <c r="K5" t="s">
        <v>898</v>
      </c>
      <c r="L5" t="s">
        <v>899</v>
      </c>
      <c r="M5" t="s">
        <v>900</v>
      </c>
      <c r="N5" t="s">
        <v>901</v>
      </c>
      <c r="O5" t="s">
        <v>902</v>
      </c>
      <c r="P5" t="s">
        <v>903</v>
      </c>
      <c r="Q5" t="s">
        <v>904</v>
      </c>
      <c r="R5" t="s">
        <v>905</v>
      </c>
      <c r="S5" t="s">
        <v>906</v>
      </c>
      <c r="T5" t="s">
        <v>907</v>
      </c>
      <c r="U5" t="s">
        <v>908</v>
      </c>
    </row>
    <row r="6" spans="1:21" x14ac:dyDescent="0.25">
      <c r="A6" t="s">
        <v>20</v>
      </c>
      <c r="B6" t="s">
        <v>21</v>
      </c>
      <c r="C6" t="s">
        <v>912</v>
      </c>
      <c r="D6" t="s">
        <v>913</v>
      </c>
      <c r="E6" t="s">
        <v>892</v>
      </c>
      <c r="F6" t="s">
        <v>893</v>
      </c>
      <c r="G6" t="s">
        <v>894</v>
      </c>
      <c r="H6" t="s">
        <v>895</v>
      </c>
      <c r="I6" t="s">
        <v>896</v>
      </c>
      <c r="J6" t="s">
        <v>897</v>
      </c>
      <c r="K6" t="s">
        <v>914</v>
      </c>
      <c r="L6" t="s">
        <v>915</v>
      </c>
      <c r="M6" t="s">
        <v>916</v>
      </c>
      <c r="N6" t="s">
        <v>917</v>
      </c>
      <c r="O6" t="s">
        <v>918</v>
      </c>
      <c r="P6" t="s">
        <v>919</v>
      </c>
      <c r="Q6" t="s">
        <v>920</v>
      </c>
      <c r="R6" t="s">
        <v>921</v>
      </c>
    </row>
    <row r="7" spans="1:21" x14ac:dyDescent="0.25">
      <c r="A7" t="s">
        <v>22</v>
      </c>
      <c r="B7" t="s">
        <v>23</v>
      </c>
      <c r="C7" t="s">
        <v>912</v>
      </c>
      <c r="D7" t="s">
        <v>922</v>
      </c>
      <c r="E7" t="s">
        <v>892</v>
      </c>
      <c r="F7" t="s">
        <v>893</v>
      </c>
      <c r="G7" t="s">
        <v>894</v>
      </c>
      <c r="H7" t="s">
        <v>895</v>
      </c>
      <c r="I7" t="s">
        <v>896</v>
      </c>
      <c r="J7" t="s">
        <v>897</v>
      </c>
      <c r="K7" t="s">
        <v>914</v>
      </c>
      <c r="L7" t="s">
        <v>915</v>
      </c>
      <c r="M7" t="s">
        <v>916</v>
      </c>
      <c r="N7" t="s">
        <v>917</v>
      </c>
      <c r="O7" t="s">
        <v>918</v>
      </c>
      <c r="P7" t="s">
        <v>919</v>
      </c>
      <c r="Q7" t="s">
        <v>920</v>
      </c>
      <c r="R7" t="s">
        <v>921</v>
      </c>
    </row>
    <row r="8" spans="1:21" x14ac:dyDescent="0.25">
      <c r="A8" t="s">
        <v>24</v>
      </c>
      <c r="B8" t="s">
        <v>25</v>
      </c>
      <c r="C8" t="s">
        <v>912</v>
      </c>
      <c r="D8" t="s">
        <v>923</v>
      </c>
      <c r="E8" t="s">
        <v>892</v>
      </c>
      <c r="F8" t="s">
        <v>893</v>
      </c>
      <c r="G8" t="s">
        <v>894</v>
      </c>
      <c r="H8" t="s">
        <v>895</v>
      </c>
      <c r="I8" t="s">
        <v>896</v>
      </c>
      <c r="J8" t="s">
        <v>897</v>
      </c>
      <c r="K8" t="s">
        <v>914</v>
      </c>
      <c r="L8" t="s">
        <v>915</v>
      </c>
      <c r="M8" t="s">
        <v>916</v>
      </c>
      <c r="N8" t="s">
        <v>917</v>
      </c>
      <c r="O8" t="s">
        <v>918</v>
      </c>
      <c r="P8" t="s">
        <v>919</v>
      </c>
      <c r="Q8" t="s">
        <v>920</v>
      </c>
      <c r="R8" t="s">
        <v>921</v>
      </c>
    </row>
    <row r="9" spans="1:21" x14ac:dyDescent="0.25">
      <c r="A9" t="s">
        <v>28</v>
      </c>
      <c r="B9" t="s">
        <v>29</v>
      </c>
      <c r="C9" t="s">
        <v>912</v>
      </c>
      <c r="D9" t="s">
        <v>924</v>
      </c>
      <c r="E9" t="s">
        <v>892</v>
      </c>
      <c r="F9" t="s">
        <v>893</v>
      </c>
      <c r="G9" t="s">
        <v>894</v>
      </c>
      <c r="H9" t="s">
        <v>895</v>
      </c>
      <c r="I9" t="s">
        <v>896</v>
      </c>
      <c r="J9" t="s">
        <v>897</v>
      </c>
      <c r="K9" t="s">
        <v>914</v>
      </c>
      <c r="L9" t="s">
        <v>915</v>
      </c>
      <c r="M9" t="s">
        <v>916</v>
      </c>
      <c r="N9" t="s">
        <v>917</v>
      </c>
      <c r="O9" t="s">
        <v>918</v>
      </c>
      <c r="P9" t="s">
        <v>919</v>
      </c>
      <c r="Q9" t="s">
        <v>920</v>
      </c>
      <c r="R9" t="s">
        <v>921</v>
      </c>
    </row>
    <row r="10" spans="1:21" x14ac:dyDescent="0.25">
      <c r="A10" t="s">
        <v>30</v>
      </c>
      <c r="B10" t="s">
        <v>31</v>
      </c>
      <c r="C10" t="s">
        <v>912</v>
      </c>
      <c r="D10" t="s">
        <v>925</v>
      </c>
      <c r="E10" t="s">
        <v>892</v>
      </c>
      <c r="F10" t="s">
        <v>893</v>
      </c>
      <c r="G10" t="s">
        <v>894</v>
      </c>
      <c r="H10" t="s">
        <v>895</v>
      </c>
      <c r="I10" t="s">
        <v>896</v>
      </c>
      <c r="J10" t="s">
        <v>897</v>
      </c>
      <c r="K10" t="s">
        <v>914</v>
      </c>
      <c r="L10" t="s">
        <v>915</v>
      </c>
      <c r="M10" t="s">
        <v>916</v>
      </c>
      <c r="N10" t="s">
        <v>917</v>
      </c>
      <c r="O10" t="s">
        <v>918</v>
      </c>
      <c r="P10" t="s">
        <v>919</v>
      </c>
      <c r="Q10" t="s">
        <v>920</v>
      </c>
      <c r="R10" t="s">
        <v>921</v>
      </c>
    </row>
    <row r="11" spans="1:21" x14ac:dyDescent="0.25">
      <c r="A11" t="s">
        <v>32</v>
      </c>
      <c r="B11" t="s">
        <v>33</v>
      </c>
      <c r="C11" t="s">
        <v>912</v>
      </c>
      <c r="D11" t="s">
        <v>926</v>
      </c>
      <c r="E11" t="s">
        <v>892</v>
      </c>
      <c r="F11" t="s">
        <v>893</v>
      </c>
      <c r="G11" t="s">
        <v>894</v>
      </c>
      <c r="H11" t="s">
        <v>895</v>
      </c>
      <c r="I11" t="s">
        <v>896</v>
      </c>
      <c r="J11" t="s">
        <v>897</v>
      </c>
      <c r="K11" t="s">
        <v>914</v>
      </c>
      <c r="L11" t="s">
        <v>915</v>
      </c>
      <c r="M11" t="s">
        <v>916</v>
      </c>
      <c r="N11" t="s">
        <v>917</v>
      </c>
      <c r="O11" t="s">
        <v>918</v>
      </c>
      <c r="P11" t="s">
        <v>919</v>
      </c>
      <c r="Q11" t="s">
        <v>920</v>
      </c>
      <c r="R11" t="s">
        <v>921</v>
      </c>
    </row>
    <row r="12" spans="1:21" x14ac:dyDescent="0.25">
      <c r="A12" t="s">
        <v>34</v>
      </c>
      <c r="B12" t="s">
        <v>35</v>
      </c>
      <c r="C12" t="s">
        <v>912</v>
      </c>
      <c r="D12" t="s">
        <v>927</v>
      </c>
      <c r="E12" t="s">
        <v>892</v>
      </c>
      <c r="F12" t="s">
        <v>893</v>
      </c>
      <c r="G12" t="s">
        <v>894</v>
      </c>
      <c r="H12" t="s">
        <v>895</v>
      </c>
      <c r="I12" t="s">
        <v>896</v>
      </c>
      <c r="J12" t="s">
        <v>897</v>
      </c>
      <c r="K12" t="s">
        <v>914</v>
      </c>
      <c r="L12" t="s">
        <v>915</v>
      </c>
      <c r="M12" t="s">
        <v>916</v>
      </c>
      <c r="N12" t="s">
        <v>917</v>
      </c>
      <c r="O12" t="s">
        <v>918</v>
      </c>
      <c r="P12" t="s">
        <v>919</v>
      </c>
      <c r="Q12" t="s">
        <v>920</v>
      </c>
      <c r="R12" t="s">
        <v>921</v>
      </c>
    </row>
    <row r="13" spans="1:21" x14ac:dyDescent="0.25">
      <c r="A13" t="s">
        <v>36</v>
      </c>
      <c r="B13" t="s">
        <v>37</v>
      </c>
      <c r="C13" t="s">
        <v>912</v>
      </c>
      <c r="D13" t="s">
        <v>928</v>
      </c>
      <c r="E13" t="s">
        <v>892</v>
      </c>
      <c r="F13" t="s">
        <v>893</v>
      </c>
      <c r="G13" t="s">
        <v>894</v>
      </c>
      <c r="H13" t="s">
        <v>895</v>
      </c>
      <c r="I13" t="s">
        <v>896</v>
      </c>
      <c r="J13" t="s">
        <v>897</v>
      </c>
      <c r="K13" t="s">
        <v>914</v>
      </c>
      <c r="L13" t="s">
        <v>915</v>
      </c>
      <c r="M13" t="s">
        <v>916</v>
      </c>
      <c r="N13" t="s">
        <v>917</v>
      </c>
      <c r="O13" t="s">
        <v>918</v>
      </c>
      <c r="P13" t="s">
        <v>919</v>
      </c>
      <c r="Q13" t="s">
        <v>920</v>
      </c>
      <c r="R13" t="s">
        <v>921</v>
      </c>
    </row>
    <row r="14" spans="1:21" x14ac:dyDescent="0.25">
      <c r="A14" t="s">
        <v>38</v>
      </c>
      <c r="B14" t="s">
        <v>39</v>
      </c>
      <c r="C14" t="s">
        <v>912</v>
      </c>
      <c r="D14" t="s">
        <v>929</v>
      </c>
      <c r="E14" t="s">
        <v>892</v>
      </c>
      <c r="F14" t="s">
        <v>893</v>
      </c>
      <c r="G14" t="s">
        <v>894</v>
      </c>
      <c r="H14" t="s">
        <v>895</v>
      </c>
      <c r="I14" t="s">
        <v>896</v>
      </c>
      <c r="J14" t="s">
        <v>897</v>
      </c>
      <c r="K14" t="s">
        <v>914</v>
      </c>
      <c r="L14" t="s">
        <v>915</v>
      </c>
      <c r="M14" t="s">
        <v>916</v>
      </c>
      <c r="N14" t="s">
        <v>917</v>
      </c>
      <c r="O14" t="s">
        <v>918</v>
      </c>
      <c r="P14" t="s">
        <v>919</v>
      </c>
      <c r="Q14" t="s">
        <v>920</v>
      </c>
      <c r="R14" t="s">
        <v>921</v>
      </c>
    </row>
    <row r="15" spans="1:21" x14ac:dyDescent="0.25">
      <c r="A15" t="s">
        <v>40</v>
      </c>
      <c r="B15" t="s">
        <v>41</v>
      </c>
      <c r="C15" t="s">
        <v>930</v>
      </c>
      <c r="D15" t="s">
        <v>931</v>
      </c>
      <c r="E15" t="s">
        <v>892</v>
      </c>
      <c r="F15" t="s">
        <v>893</v>
      </c>
      <c r="G15" t="s">
        <v>894</v>
      </c>
      <c r="H15" t="s">
        <v>895</v>
      </c>
      <c r="I15" t="s">
        <v>896</v>
      </c>
      <c r="J15" t="s">
        <v>897</v>
      </c>
      <c r="K15" t="s">
        <v>932</v>
      </c>
      <c r="L15" t="s">
        <v>933</v>
      </c>
      <c r="M15" t="s">
        <v>934</v>
      </c>
      <c r="N15" t="s">
        <v>935</v>
      </c>
      <c r="O15" t="s">
        <v>936</v>
      </c>
      <c r="P15" t="s">
        <v>937</v>
      </c>
      <c r="Q15" t="s">
        <v>938</v>
      </c>
      <c r="R15" t="s">
        <v>939</v>
      </c>
      <c r="S15" t="s">
        <v>940</v>
      </c>
      <c r="T15" t="s">
        <v>941</v>
      </c>
      <c r="U15" t="s">
        <v>942</v>
      </c>
    </row>
    <row r="16" spans="1:21" x14ac:dyDescent="0.25">
      <c r="A16" t="s">
        <v>42</v>
      </c>
      <c r="B16" t="s">
        <v>43</v>
      </c>
      <c r="C16" t="s">
        <v>943</v>
      </c>
      <c r="D16" t="s">
        <v>944</v>
      </c>
      <c r="E16" t="s">
        <v>892</v>
      </c>
      <c r="F16" t="s">
        <v>893</v>
      </c>
      <c r="G16" t="s">
        <v>894</v>
      </c>
      <c r="H16" t="s">
        <v>895</v>
      </c>
      <c r="I16" t="s">
        <v>896</v>
      </c>
      <c r="J16" t="s">
        <v>897</v>
      </c>
      <c r="K16" t="s">
        <v>914</v>
      </c>
      <c r="L16" t="s">
        <v>915</v>
      </c>
      <c r="M16" t="s">
        <v>916</v>
      </c>
      <c r="N16" t="s">
        <v>945</v>
      </c>
      <c r="O16" t="s">
        <v>946</v>
      </c>
      <c r="P16" t="s">
        <v>947</v>
      </c>
      <c r="Q16" t="s">
        <v>948</v>
      </c>
      <c r="R16" t="s">
        <v>949</v>
      </c>
      <c r="S16" t="s">
        <v>950</v>
      </c>
    </row>
    <row r="17" spans="1:19" x14ac:dyDescent="0.25">
      <c r="A17" t="s">
        <v>44</v>
      </c>
      <c r="B17" t="s">
        <v>45</v>
      </c>
      <c r="C17" t="s">
        <v>943</v>
      </c>
      <c r="D17" t="s">
        <v>951</v>
      </c>
      <c r="E17" t="s">
        <v>892</v>
      </c>
      <c r="F17" t="s">
        <v>893</v>
      </c>
      <c r="G17" t="s">
        <v>894</v>
      </c>
      <c r="H17" t="s">
        <v>895</v>
      </c>
      <c r="I17" t="s">
        <v>896</v>
      </c>
      <c r="J17" t="s">
        <v>897</v>
      </c>
      <c r="K17" t="s">
        <v>914</v>
      </c>
      <c r="L17" t="s">
        <v>915</v>
      </c>
      <c r="M17" t="s">
        <v>916</v>
      </c>
      <c r="N17" t="s">
        <v>945</v>
      </c>
      <c r="O17" t="s">
        <v>946</v>
      </c>
      <c r="P17" t="s">
        <v>947</v>
      </c>
      <c r="Q17" t="s">
        <v>948</v>
      </c>
      <c r="R17" t="s">
        <v>949</v>
      </c>
      <c r="S17" t="s">
        <v>950</v>
      </c>
    </row>
    <row r="18" spans="1:19" x14ac:dyDescent="0.25">
      <c r="A18" t="s">
        <v>46</v>
      </c>
      <c r="B18" t="s">
        <v>47</v>
      </c>
      <c r="C18" t="s">
        <v>943</v>
      </c>
      <c r="D18" t="s">
        <v>952</v>
      </c>
      <c r="E18" t="s">
        <v>892</v>
      </c>
      <c r="F18" t="s">
        <v>893</v>
      </c>
      <c r="G18" t="s">
        <v>894</v>
      </c>
      <c r="H18" t="s">
        <v>895</v>
      </c>
      <c r="I18" t="s">
        <v>896</v>
      </c>
      <c r="J18" t="s">
        <v>897</v>
      </c>
      <c r="K18" t="s">
        <v>914</v>
      </c>
      <c r="L18" t="s">
        <v>915</v>
      </c>
      <c r="M18" t="s">
        <v>916</v>
      </c>
      <c r="N18" t="s">
        <v>945</v>
      </c>
      <c r="O18" t="s">
        <v>946</v>
      </c>
      <c r="P18" t="s">
        <v>947</v>
      </c>
      <c r="Q18" t="s">
        <v>948</v>
      </c>
      <c r="R18" t="s">
        <v>949</v>
      </c>
      <c r="S18" t="s">
        <v>950</v>
      </c>
    </row>
    <row r="19" spans="1:19" x14ac:dyDescent="0.25">
      <c r="A19" t="s">
        <v>48</v>
      </c>
      <c r="B19" t="s">
        <v>49</v>
      </c>
      <c r="C19" t="s">
        <v>943</v>
      </c>
      <c r="D19" t="s">
        <v>953</v>
      </c>
      <c r="E19" t="s">
        <v>892</v>
      </c>
      <c r="F19" t="s">
        <v>893</v>
      </c>
      <c r="G19" t="s">
        <v>894</v>
      </c>
      <c r="H19" t="s">
        <v>895</v>
      </c>
      <c r="I19" t="s">
        <v>896</v>
      </c>
      <c r="J19" t="s">
        <v>897</v>
      </c>
      <c r="K19" t="s">
        <v>914</v>
      </c>
      <c r="L19" t="s">
        <v>915</v>
      </c>
      <c r="M19" t="s">
        <v>916</v>
      </c>
      <c r="N19" t="s">
        <v>945</v>
      </c>
      <c r="O19" t="s">
        <v>946</v>
      </c>
      <c r="P19" t="s">
        <v>947</v>
      </c>
      <c r="Q19" t="s">
        <v>948</v>
      </c>
      <c r="R19" t="s">
        <v>949</v>
      </c>
      <c r="S19" t="s">
        <v>950</v>
      </c>
    </row>
    <row r="20" spans="1:19" x14ac:dyDescent="0.25">
      <c r="A20" t="s">
        <v>50</v>
      </c>
      <c r="B20" t="s">
        <v>51</v>
      </c>
      <c r="C20" t="s">
        <v>943</v>
      </c>
      <c r="D20" t="s">
        <v>954</v>
      </c>
      <c r="E20" t="s">
        <v>892</v>
      </c>
      <c r="F20" t="s">
        <v>893</v>
      </c>
      <c r="G20" t="s">
        <v>894</v>
      </c>
      <c r="H20" t="s">
        <v>895</v>
      </c>
      <c r="I20" t="s">
        <v>896</v>
      </c>
      <c r="J20" t="s">
        <v>897</v>
      </c>
      <c r="K20" t="s">
        <v>914</v>
      </c>
      <c r="L20" t="s">
        <v>915</v>
      </c>
      <c r="M20" t="s">
        <v>916</v>
      </c>
      <c r="N20" t="s">
        <v>945</v>
      </c>
      <c r="O20" t="s">
        <v>946</v>
      </c>
      <c r="P20" t="s">
        <v>947</v>
      </c>
      <c r="Q20" t="s">
        <v>948</v>
      </c>
      <c r="R20" t="s">
        <v>949</v>
      </c>
      <c r="S20" t="s">
        <v>950</v>
      </c>
    </row>
    <row r="21" spans="1:19" x14ac:dyDescent="0.25">
      <c r="A21" t="s">
        <v>52</v>
      </c>
      <c r="B21" t="s">
        <v>53</v>
      </c>
      <c r="C21" t="s">
        <v>943</v>
      </c>
      <c r="D21" t="s">
        <v>955</v>
      </c>
      <c r="E21" t="s">
        <v>892</v>
      </c>
      <c r="F21" t="s">
        <v>893</v>
      </c>
      <c r="G21" t="s">
        <v>894</v>
      </c>
      <c r="H21" t="s">
        <v>895</v>
      </c>
      <c r="I21" t="s">
        <v>896</v>
      </c>
      <c r="J21" t="s">
        <v>897</v>
      </c>
      <c r="K21" t="s">
        <v>914</v>
      </c>
      <c r="L21" t="s">
        <v>915</v>
      </c>
      <c r="M21" t="s">
        <v>916</v>
      </c>
      <c r="N21" t="s">
        <v>945</v>
      </c>
      <c r="O21" t="s">
        <v>946</v>
      </c>
      <c r="P21" t="s">
        <v>947</v>
      </c>
      <c r="Q21" t="s">
        <v>948</v>
      </c>
      <c r="R21" t="s">
        <v>949</v>
      </c>
      <c r="S21" t="s">
        <v>950</v>
      </c>
    </row>
    <row r="22" spans="1:19" x14ac:dyDescent="0.25">
      <c r="A22" t="s">
        <v>54</v>
      </c>
      <c r="B22" t="s">
        <v>55</v>
      </c>
      <c r="C22" t="s">
        <v>943</v>
      </c>
      <c r="D22" t="s">
        <v>956</v>
      </c>
      <c r="E22" t="s">
        <v>892</v>
      </c>
      <c r="F22" t="s">
        <v>893</v>
      </c>
      <c r="G22" t="s">
        <v>894</v>
      </c>
      <c r="H22" t="s">
        <v>895</v>
      </c>
      <c r="I22" t="s">
        <v>896</v>
      </c>
      <c r="J22" t="s">
        <v>897</v>
      </c>
      <c r="K22" t="s">
        <v>914</v>
      </c>
      <c r="L22" t="s">
        <v>915</v>
      </c>
      <c r="M22" t="s">
        <v>916</v>
      </c>
      <c r="N22" t="s">
        <v>945</v>
      </c>
      <c r="O22" t="s">
        <v>946</v>
      </c>
      <c r="P22" t="s">
        <v>947</v>
      </c>
      <c r="Q22" t="s">
        <v>948</v>
      </c>
      <c r="R22" t="s">
        <v>949</v>
      </c>
      <c r="S22" t="s">
        <v>950</v>
      </c>
    </row>
    <row r="23" spans="1:19" x14ac:dyDescent="0.25">
      <c r="A23" t="s">
        <v>56</v>
      </c>
      <c r="B23" t="s">
        <v>57</v>
      </c>
      <c r="C23" t="s">
        <v>943</v>
      </c>
      <c r="D23" t="s">
        <v>957</v>
      </c>
      <c r="E23" t="s">
        <v>892</v>
      </c>
      <c r="F23" t="s">
        <v>893</v>
      </c>
      <c r="G23" t="s">
        <v>894</v>
      </c>
      <c r="H23" t="s">
        <v>895</v>
      </c>
      <c r="I23" t="s">
        <v>896</v>
      </c>
      <c r="J23" t="s">
        <v>897</v>
      </c>
      <c r="K23" t="s">
        <v>914</v>
      </c>
      <c r="L23" t="s">
        <v>915</v>
      </c>
      <c r="M23" t="s">
        <v>916</v>
      </c>
      <c r="N23" t="s">
        <v>945</v>
      </c>
      <c r="O23" t="s">
        <v>946</v>
      </c>
      <c r="P23" t="s">
        <v>947</v>
      </c>
      <c r="Q23" t="s">
        <v>948</v>
      </c>
      <c r="R23" t="s">
        <v>949</v>
      </c>
      <c r="S23" t="s">
        <v>950</v>
      </c>
    </row>
    <row r="24" spans="1:19" x14ac:dyDescent="0.25">
      <c r="A24" t="s">
        <v>58</v>
      </c>
      <c r="B24" t="s">
        <v>59</v>
      </c>
      <c r="C24" t="s">
        <v>943</v>
      </c>
      <c r="D24" t="s">
        <v>958</v>
      </c>
      <c r="E24" t="s">
        <v>892</v>
      </c>
      <c r="F24" t="s">
        <v>893</v>
      </c>
      <c r="G24" t="s">
        <v>894</v>
      </c>
      <c r="H24" t="s">
        <v>895</v>
      </c>
      <c r="I24" t="s">
        <v>896</v>
      </c>
      <c r="J24" t="s">
        <v>897</v>
      </c>
      <c r="K24" t="s">
        <v>914</v>
      </c>
      <c r="L24" t="s">
        <v>915</v>
      </c>
      <c r="M24" t="s">
        <v>916</v>
      </c>
      <c r="N24" t="s">
        <v>945</v>
      </c>
      <c r="O24" t="s">
        <v>946</v>
      </c>
      <c r="P24" t="s">
        <v>947</v>
      </c>
      <c r="Q24" t="s">
        <v>948</v>
      </c>
      <c r="R24" t="s">
        <v>949</v>
      </c>
      <c r="S24" t="s">
        <v>950</v>
      </c>
    </row>
    <row r="25" spans="1:19" x14ac:dyDescent="0.25">
      <c r="A25" t="s">
        <v>60</v>
      </c>
      <c r="B25" t="s">
        <v>61</v>
      </c>
      <c r="C25" t="s">
        <v>959</v>
      </c>
      <c r="D25" t="s">
        <v>960</v>
      </c>
      <c r="E25" t="s">
        <v>892</v>
      </c>
      <c r="F25" t="s">
        <v>893</v>
      </c>
      <c r="G25" t="s">
        <v>894</v>
      </c>
      <c r="H25" t="s">
        <v>895</v>
      </c>
      <c r="I25" t="s">
        <v>896</v>
      </c>
      <c r="J25" t="s">
        <v>897</v>
      </c>
      <c r="K25" t="s">
        <v>914</v>
      </c>
      <c r="L25" t="s">
        <v>915</v>
      </c>
      <c r="M25" t="s">
        <v>961</v>
      </c>
      <c r="N25" t="s">
        <v>962</v>
      </c>
      <c r="O25" t="s">
        <v>963</v>
      </c>
      <c r="P25" t="s">
        <v>964</v>
      </c>
      <c r="Q25" t="s">
        <v>965</v>
      </c>
      <c r="R25" t="s">
        <v>966</v>
      </c>
    </row>
    <row r="26" spans="1:19" x14ac:dyDescent="0.25">
      <c r="A26" t="s">
        <v>62</v>
      </c>
      <c r="B26" t="s">
        <v>63</v>
      </c>
      <c r="C26" t="s">
        <v>959</v>
      </c>
      <c r="D26" t="s">
        <v>967</v>
      </c>
      <c r="E26" t="s">
        <v>892</v>
      </c>
      <c r="F26" t="s">
        <v>893</v>
      </c>
      <c r="G26" t="s">
        <v>894</v>
      </c>
      <c r="H26" t="s">
        <v>895</v>
      </c>
      <c r="I26" t="s">
        <v>896</v>
      </c>
      <c r="J26" t="s">
        <v>897</v>
      </c>
      <c r="K26" t="s">
        <v>914</v>
      </c>
      <c r="L26" t="s">
        <v>915</v>
      </c>
      <c r="M26" t="s">
        <v>961</v>
      </c>
      <c r="N26" t="s">
        <v>962</v>
      </c>
      <c r="O26" t="s">
        <v>963</v>
      </c>
      <c r="P26" t="s">
        <v>964</v>
      </c>
      <c r="Q26" t="s">
        <v>965</v>
      </c>
      <c r="R26" t="s">
        <v>966</v>
      </c>
    </row>
    <row r="27" spans="1:19" x14ac:dyDescent="0.25">
      <c r="A27" t="s">
        <v>64</v>
      </c>
      <c r="B27" t="s">
        <v>65</v>
      </c>
      <c r="C27" t="s">
        <v>968</v>
      </c>
      <c r="D27" t="s">
        <v>969</v>
      </c>
      <c r="E27" t="s">
        <v>892</v>
      </c>
      <c r="F27" t="s">
        <v>893</v>
      </c>
      <c r="G27" t="s">
        <v>894</v>
      </c>
      <c r="H27" t="s">
        <v>895</v>
      </c>
      <c r="I27" t="s">
        <v>896</v>
      </c>
      <c r="J27" t="s">
        <v>897</v>
      </c>
      <c r="K27" t="s">
        <v>914</v>
      </c>
      <c r="L27" t="s">
        <v>915</v>
      </c>
      <c r="M27" t="s">
        <v>916</v>
      </c>
      <c r="N27" t="s">
        <v>945</v>
      </c>
      <c r="O27" t="s">
        <v>946</v>
      </c>
      <c r="P27" t="s">
        <v>947</v>
      </c>
      <c r="Q27" t="s">
        <v>948</v>
      </c>
      <c r="R27" t="s">
        <v>949</v>
      </c>
      <c r="S27" t="s">
        <v>970</v>
      </c>
    </row>
    <row r="28" spans="1:19" x14ac:dyDescent="0.25">
      <c r="A28" t="s">
        <v>66</v>
      </c>
      <c r="B28" t="s">
        <v>67</v>
      </c>
      <c r="C28" t="s">
        <v>968</v>
      </c>
      <c r="D28" t="s">
        <v>971</v>
      </c>
      <c r="E28" t="s">
        <v>892</v>
      </c>
      <c r="F28" t="s">
        <v>893</v>
      </c>
      <c r="G28" t="s">
        <v>894</v>
      </c>
      <c r="H28" t="s">
        <v>895</v>
      </c>
      <c r="I28" t="s">
        <v>896</v>
      </c>
      <c r="J28" t="s">
        <v>897</v>
      </c>
      <c r="K28" t="s">
        <v>914</v>
      </c>
      <c r="L28" t="s">
        <v>915</v>
      </c>
      <c r="M28" t="s">
        <v>916</v>
      </c>
      <c r="N28" t="s">
        <v>945</v>
      </c>
      <c r="O28" t="s">
        <v>946</v>
      </c>
      <c r="P28" t="s">
        <v>947</v>
      </c>
      <c r="Q28" t="s">
        <v>948</v>
      </c>
      <c r="R28" t="s">
        <v>949</v>
      </c>
      <c r="S28" t="s">
        <v>970</v>
      </c>
    </row>
    <row r="29" spans="1:19" x14ac:dyDescent="0.25">
      <c r="A29" t="s">
        <v>68</v>
      </c>
      <c r="B29" t="s">
        <v>69</v>
      </c>
      <c r="C29" t="s">
        <v>968</v>
      </c>
      <c r="D29" t="s">
        <v>972</v>
      </c>
      <c r="E29" t="s">
        <v>892</v>
      </c>
      <c r="F29" t="s">
        <v>893</v>
      </c>
      <c r="G29" t="s">
        <v>894</v>
      </c>
      <c r="H29" t="s">
        <v>895</v>
      </c>
      <c r="I29" t="s">
        <v>896</v>
      </c>
      <c r="J29" t="s">
        <v>897</v>
      </c>
      <c r="K29" t="s">
        <v>914</v>
      </c>
      <c r="L29" t="s">
        <v>915</v>
      </c>
      <c r="M29" t="s">
        <v>916</v>
      </c>
      <c r="N29" t="s">
        <v>945</v>
      </c>
      <c r="O29" t="s">
        <v>946</v>
      </c>
      <c r="P29" t="s">
        <v>947</v>
      </c>
      <c r="Q29" t="s">
        <v>948</v>
      </c>
      <c r="R29" t="s">
        <v>949</v>
      </c>
      <c r="S29" t="s">
        <v>970</v>
      </c>
    </row>
    <row r="30" spans="1:19" x14ac:dyDescent="0.25">
      <c r="A30" t="s">
        <v>70</v>
      </c>
      <c r="B30" t="s">
        <v>71</v>
      </c>
      <c r="C30" t="s">
        <v>968</v>
      </c>
      <c r="D30" t="s">
        <v>973</v>
      </c>
      <c r="E30" t="s">
        <v>892</v>
      </c>
      <c r="F30" t="s">
        <v>893</v>
      </c>
      <c r="G30" t="s">
        <v>894</v>
      </c>
      <c r="H30" t="s">
        <v>895</v>
      </c>
      <c r="I30" t="s">
        <v>896</v>
      </c>
      <c r="J30" t="s">
        <v>897</v>
      </c>
      <c r="K30" t="s">
        <v>914</v>
      </c>
      <c r="L30" t="s">
        <v>915</v>
      </c>
      <c r="M30" t="s">
        <v>916</v>
      </c>
      <c r="N30" t="s">
        <v>945</v>
      </c>
      <c r="O30" t="s">
        <v>946</v>
      </c>
      <c r="P30" t="s">
        <v>947</v>
      </c>
      <c r="Q30" t="s">
        <v>948</v>
      </c>
      <c r="R30" t="s">
        <v>949</v>
      </c>
      <c r="S30" t="s">
        <v>970</v>
      </c>
    </row>
    <row r="31" spans="1:19" x14ac:dyDescent="0.25">
      <c r="A31" t="s">
        <v>72</v>
      </c>
      <c r="B31" t="s">
        <v>73</v>
      </c>
      <c r="C31" t="s">
        <v>968</v>
      </c>
      <c r="D31" t="s">
        <v>974</v>
      </c>
      <c r="E31" t="s">
        <v>892</v>
      </c>
      <c r="F31" t="s">
        <v>893</v>
      </c>
      <c r="G31" t="s">
        <v>894</v>
      </c>
      <c r="H31" t="s">
        <v>895</v>
      </c>
      <c r="I31" t="s">
        <v>896</v>
      </c>
      <c r="J31" t="s">
        <v>897</v>
      </c>
      <c r="K31" t="s">
        <v>914</v>
      </c>
      <c r="L31" t="s">
        <v>915</v>
      </c>
      <c r="M31" t="s">
        <v>916</v>
      </c>
      <c r="N31" t="s">
        <v>945</v>
      </c>
      <c r="O31" t="s">
        <v>946</v>
      </c>
      <c r="P31" t="s">
        <v>947</v>
      </c>
      <c r="Q31" t="s">
        <v>948</v>
      </c>
      <c r="R31" t="s">
        <v>949</v>
      </c>
      <c r="S31" t="s">
        <v>970</v>
      </c>
    </row>
    <row r="32" spans="1:19" x14ac:dyDescent="0.25">
      <c r="A32" t="s">
        <v>74</v>
      </c>
      <c r="B32" t="s">
        <v>75</v>
      </c>
      <c r="C32" t="s">
        <v>968</v>
      </c>
      <c r="D32" t="s">
        <v>975</v>
      </c>
      <c r="E32" t="s">
        <v>892</v>
      </c>
      <c r="F32" t="s">
        <v>893</v>
      </c>
      <c r="G32" t="s">
        <v>894</v>
      </c>
      <c r="H32" t="s">
        <v>895</v>
      </c>
      <c r="I32" t="s">
        <v>896</v>
      </c>
      <c r="J32" t="s">
        <v>897</v>
      </c>
      <c r="K32" t="s">
        <v>914</v>
      </c>
      <c r="L32" t="s">
        <v>915</v>
      </c>
      <c r="M32" t="s">
        <v>916</v>
      </c>
      <c r="N32" t="s">
        <v>945</v>
      </c>
      <c r="O32" t="s">
        <v>946</v>
      </c>
      <c r="P32" t="s">
        <v>947</v>
      </c>
      <c r="Q32" t="s">
        <v>948</v>
      </c>
      <c r="R32" t="s">
        <v>949</v>
      </c>
      <c r="S32" t="s">
        <v>970</v>
      </c>
    </row>
    <row r="33" spans="1:23" x14ac:dyDescent="0.25">
      <c r="A33" t="s">
        <v>76</v>
      </c>
      <c r="B33" t="s">
        <v>77</v>
      </c>
      <c r="C33" t="s">
        <v>968</v>
      </c>
      <c r="D33" t="s">
        <v>976</v>
      </c>
      <c r="E33" t="s">
        <v>892</v>
      </c>
      <c r="F33" t="s">
        <v>893</v>
      </c>
      <c r="G33" t="s">
        <v>894</v>
      </c>
      <c r="H33" t="s">
        <v>895</v>
      </c>
      <c r="I33" t="s">
        <v>896</v>
      </c>
      <c r="J33" t="s">
        <v>897</v>
      </c>
      <c r="K33" t="s">
        <v>914</v>
      </c>
      <c r="L33" t="s">
        <v>915</v>
      </c>
      <c r="M33" t="s">
        <v>916</v>
      </c>
      <c r="N33" t="s">
        <v>945</v>
      </c>
      <c r="O33" t="s">
        <v>946</v>
      </c>
      <c r="P33" t="s">
        <v>947</v>
      </c>
      <c r="Q33" t="s">
        <v>948</v>
      </c>
      <c r="R33" t="s">
        <v>949</v>
      </c>
      <c r="S33" t="s">
        <v>970</v>
      </c>
    </row>
    <row r="34" spans="1:23" x14ac:dyDescent="0.25">
      <c r="A34" t="s">
        <v>80</v>
      </c>
      <c r="B34" t="s">
        <v>81</v>
      </c>
      <c r="C34" t="s">
        <v>968</v>
      </c>
      <c r="D34" t="s">
        <v>977</v>
      </c>
      <c r="E34" t="s">
        <v>892</v>
      </c>
      <c r="F34" t="s">
        <v>893</v>
      </c>
      <c r="G34" t="s">
        <v>894</v>
      </c>
      <c r="H34" t="s">
        <v>895</v>
      </c>
      <c r="I34" t="s">
        <v>896</v>
      </c>
      <c r="J34" t="s">
        <v>897</v>
      </c>
      <c r="K34" t="s">
        <v>914</v>
      </c>
      <c r="L34" t="s">
        <v>915</v>
      </c>
      <c r="M34" t="s">
        <v>916</v>
      </c>
      <c r="N34" t="s">
        <v>945</v>
      </c>
      <c r="O34" t="s">
        <v>946</v>
      </c>
      <c r="P34" t="s">
        <v>947</v>
      </c>
      <c r="Q34" t="s">
        <v>948</v>
      </c>
      <c r="R34" t="s">
        <v>949</v>
      </c>
      <c r="S34" t="s">
        <v>970</v>
      </c>
    </row>
    <row r="35" spans="1:23" x14ac:dyDescent="0.25">
      <c r="A35" t="s">
        <v>82</v>
      </c>
      <c r="B35" t="s">
        <v>83</v>
      </c>
      <c r="C35" t="s">
        <v>968</v>
      </c>
      <c r="D35" t="s">
        <v>978</v>
      </c>
      <c r="E35" t="s">
        <v>892</v>
      </c>
      <c r="F35" t="s">
        <v>893</v>
      </c>
      <c r="G35" t="s">
        <v>894</v>
      </c>
      <c r="H35" t="s">
        <v>895</v>
      </c>
      <c r="I35" t="s">
        <v>896</v>
      </c>
      <c r="J35" t="s">
        <v>897</v>
      </c>
      <c r="K35" t="s">
        <v>914</v>
      </c>
      <c r="L35" t="s">
        <v>915</v>
      </c>
      <c r="M35" t="s">
        <v>916</v>
      </c>
      <c r="N35" t="s">
        <v>945</v>
      </c>
      <c r="O35" t="s">
        <v>946</v>
      </c>
      <c r="P35" t="s">
        <v>947</v>
      </c>
      <c r="Q35" t="s">
        <v>948</v>
      </c>
      <c r="R35" t="s">
        <v>949</v>
      </c>
      <c r="S35" t="s">
        <v>970</v>
      </c>
    </row>
    <row r="36" spans="1:23" x14ac:dyDescent="0.25">
      <c r="A36" t="s">
        <v>84</v>
      </c>
      <c r="B36" t="s">
        <v>85</v>
      </c>
      <c r="C36" t="s">
        <v>979</v>
      </c>
      <c r="D36" t="s">
        <v>980</v>
      </c>
      <c r="E36" t="s">
        <v>892</v>
      </c>
      <c r="F36" t="s">
        <v>893</v>
      </c>
      <c r="G36" t="s">
        <v>894</v>
      </c>
      <c r="H36" t="s">
        <v>895</v>
      </c>
      <c r="I36" t="s">
        <v>896</v>
      </c>
      <c r="J36" t="s">
        <v>897</v>
      </c>
      <c r="K36" t="s">
        <v>914</v>
      </c>
      <c r="L36" t="s">
        <v>915</v>
      </c>
      <c r="M36" t="s">
        <v>916</v>
      </c>
      <c r="N36" t="s">
        <v>917</v>
      </c>
      <c r="O36" t="s">
        <v>918</v>
      </c>
      <c r="P36" t="s">
        <v>981</v>
      </c>
      <c r="Q36" t="s">
        <v>982</v>
      </c>
      <c r="R36" t="s">
        <v>983</v>
      </c>
      <c r="S36" t="s">
        <v>984</v>
      </c>
      <c r="T36" t="s">
        <v>985</v>
      </c>
    </row>
    <row r="37" spans="1:23" x14ac:dyDescent="0.25">
      <c r="A37" t="s">
        <v>986</v>
      </c>
      <c r="B37" t="s">
        <v>87</v>
      </c>
      <c r="C37" t="s">
        <v>987</v>
      </c>
      <c r="D37" t="s">
        <v>988</v>
      </c>
      <c r="E37" t="s">
        <v>892</v>
      </c>
      <c r="F37" t="s">
        <v>893</v>
      </c>
      <c r="G37" t="s">
        <v>894</v>
      </c>
      <c r="H37" t="s">
        <v>895</v>
      </c>
      <c r="I37" t="s">
        <v>896</v>
      </c>
      <c r="J37" t="s">
        <v>897</v>
      </c>
      <c r="K37" t="s">
        <v>914</v>
      </c>
      <c r="L37" t="s">
        <v>915</v>
      </c>
      <c r="M37" t="s">
        <v>961</v>
      </c>
      <c r="N37" t="s">
        <v>962</v>
      </c>
      <c r="O37" t="s">
        <v>989</v>
      </c>
      <c r="P37" t="s">
        <v>990</v>
      </c>
      <c r="Q37" t="s">
        <v>991</v>
      </c>
    </row>
    <row r="38" spans="1:23" x14ac:dyDescent="0.25">
      <c r="A38" t="s">
        <v>88</v>
      </c>
      <c r="B38" t="s">
        <v>89</v>
      </c>
      <c r="C38" t="s">
        <v>992</v>
      </c>
      <c r="D38" t="s">
        <v>993</v>
      </c>
      <c r="E38" t="s">
        <v>892</v>
      </c>
      <c r="F38" t="s">
        <v>893</v>
      </c>
      <c r="G38" t="s">
        <v>894</v>
      </c>
      <c r="H38" t="s">
        <v>895</v>
      </c>
      <c r="I38" t="s">
        <v>896</v>
      </c>
      <c r="J38" t="s">
        <v>897</v>
      </c>
      <c r="K38" t="s">
        <v>932</v>
      </c>
      <c r="L38" t="s">
        <v>933</v>
      </c>
      <c r="M38" t="s">
        <v>934</v>
      </c>
      <c r="N38" t="s">
        <v>935</v>
      </c>
      <c r="O38" t="s">
        <v>936</v>
      </c>
      <c r="P38" t="s">
        <v>937</v>
      </c>
      <c r="Q38" t="s">
        <v>938</v>
      </c>
      <c r="R38" t="s">
        <v>939</v>
      </c>
      <c r="S38" t="s">
        <v>994</v>
      </c>
      <c r="T38" t="s">
        <v>995</v>
      </c>
      <c r="U38" t="s">
        <v>996</v>
      </c>
      <c r="V38" t="s">
        <v>997</v>
      </c>
      <c r="W38" t="s">
        <v>998</v>
      </c>
    </row>
    <row r="39" spans="1:23" x14ac:dyDescent="0.25">
      <c r="A39" t="s">
        <v>90</v>
      </c>
      <c r="B39" t="s">
        <v>91</v>
      </c>
      <c r="C39" t="s">
        <v>999</v>
      </c>
      <c r="D39" t="s">
        <v>1000</v>
      </c>
      <c r="E39" t="s">
        <v>892</v>
      </c>
      <c r="F39" t="s">
        <v>893</v>
      </c>
      <c r="G39" t="s">
        <v>894</v>
      </c>
      <c r="H39" t="s">
        <v>895</v>
      </c>
      <c r="I39" t="s">
        <v>896</v>
      </c>
      <c r="J39" t="s">
        <v>897</v>
      </c>
      <c r="K39" t="s">
        <v>914</v>
      </c>
      <c r="L39" t="s">
        <v>915</v>
      </c>
      <c r="M39" t="s">
        <v>961</v>
      </c>
      <c r="N39" t="s">
        <v>1001</v>
      </c>
      <c r="O39" t="s">
        <v>1002</v>
      </c>
      <c r="P39" t="s">
        <v>1003</v>
      </c>
    </row>
    <row r="40" spans="1:23" x14ac:dyDescent="0.25">
      <c r="A40" t="s">
        <v>92</v>
      </c>
      <c r="B40" t="s">
        <v>93</v>
      </c>
      <c r="C40" t="s">
        <v>968</v>
      </c>
      <c r="D40" t="s">
        <v>1004</v>
      </c>
      <c r="E40" t="s">
        <v>892</v>
      </c>
      <c r="F40" t="s">
        <v>893</v>
      </c>
      <c r="G40" t="s">
        <v>894</v>
      </c>
      <c r="H40" t="s">
        <v>895</v>
      </c>
      <c r="I40" t="s">
        <v>896</v>
      </c>
      <c r="J40" t="s">
        <v>897</v>
      </c>
      <c r="K40" t="s">
        <v>914</v>
      </c>
      <c r="L40" t="s">
        <v>915</v>
      </c>
      <c r="M40" t="s">
        <v>916</v>
      </c>
      <c r="N40" t="s">
        <v>945</v>
      </c>
      <c r="O40" t="s">
        <v>946</v>
      </c>
      <c r="P40" t="s">
        <v>947</v>
      </c>
      <c r="Q40" t="s">
        <v>948</v>
      </c>
      <c r="R40" t="s">
        <v>949</v>
      </c>
      <c r="S40" t="s">
        <v>970</v>
      </c>
    </row>
    <row r="41" spans="1:23" x14ac:dyDescent="0.25">
      <c r="A41" t="s">
        <v>94</v>
      </c>
      <c r="B41" t="s">
        <v>95</v>
      </c>
      <c r="C41" t="s">
        <v>1005</v>
      </c>
      <c r="D41" t="s">
        <v>1006</v>
      </c>
      <c r="E41" t="s">
        <v>892</v>
      </c>
      <c r="F41" t="s">
        <v>893</v>
      </c>
      <c r="G41" t="s">
        <v>894</v>
      </c>
      <c r="H41" t="s">
        <v>895</v>
      </c>
      <c r="I41" t="s">
        <v>896</v>
      </c>
      <c r="J41" t="s">
        <v>897</v>
      </c>
      <c r="K41" t="s">
        <v>914</v>
      </c>
      <c r="L41" t="s">
        <v>915</v>
      </c>
      <c r="M41" t="s">
        <v>916</v>
      </c>
      <c r="N41" t="s">
        <v>945</v>
      </c>
      <c r="O41" t="s">
        <v>946</v>
      </c>
      <c r="P41" t="s">
        <v>947</v>
      </c>
      <c r="Q41" t="s">
        <v>1007</v>
      </c>
      <c r="R41" t="s">
        <v>1008</v>
      </c>
    </row>
    <row r="42" spans="1:23" x14ac:dyDescent="0.25">
      <c r="A42" t="s">
        <v>96</v>
      </c>
      <c r="B42" t="s">
        <v>97</v>
      </c>
      <c r="C42" t="s">
        <v>979</v>
      </c>
      <c r="D42" t="s">
        <v>1009</v>
      </c>
      <c r="E42" t="s">
        <v>892</v>
      </c>
      <c r="F42" t="s">
        <v>893</v>
      </c>
      <c r="G42" t="s">
        <v>894</v>
      </c>
      <c r="H42" t="s">
        <v>895</v>
      </c>
      <c r="I42" t="s">
        <v>896</v>
      </c>
      <c r="J42" t="s">
        <v>897</v>
      </c>
      <c r="K42" t="s">
        <v>914</v>
      </c>
      <c r="L42" t="s">
        <v>915</v>
      </c>
      <c r="M42" t="s">
        <v>916</v>
      </c>
      <c r="N42" t="s">
        <v>917</v>
      </c>
      <c r="O42" t="s">
        <v>918</v>
      </c>
      <c r="P42" t="s">
        <v>981</v>
      </c>
      <c r="Q42" t="s">
        <v>982</v>
      </c>
      <c r="R42" t="s">
        <v>983</v>
      </c>
      <c r="S42" t="s">
        <v>984</v>
      </c>
      <c r="T42" t="s">
        <v>985</v>
      </c>
    </row>
    <row r="43" spans="1:23" x14ac:dyDescent="0.25">
      <c r="A43" t="s">
        <v>98</v>
      </c>
      <c r="B43" t="s">
        <v>99</v>
      </c>
      <c r="C43" t="s">
        <v>979</v>
      </c>
      <c r="D43" t="s">
        <v>1010</v>
      </c>
      <c r="E43" t="s">
        <v>892</v>
      </c>
      <c r="F43" t="s">
        <v>893</v>
      </c>
      <c r="G43" t="s">
        <v>894</v>
      </c>
      <c r="H43" t="s">
        <v>895</v>
      </c>
      <c r="I43" t="s">
        <v>896</v>
      </c>
      <c r="J43" t="s">
        <v>897</v>
      </c>
      <c r="K43" t="s">
        <v>914</v>
      </c>
      <c r="L43" t="s">
        <v>915</v>
      </c>
      <c r="M43" t="s">
        <v>916</v>
      </c>
      <c r="N43" t="s">
        <v>917</v>
      </c>
      <c r="O43" t="s">
        <v>918</v>
      </c>
      <c r="P43" t="s">
        <v>981</v>
      </c>
      <c r="Q43" t="s">
        <v>982</v>
      </c>
      <c r="R43" t="s">
        <v>983</v>
      </c>
      <c r="S43" t="s">
        <v>984</v>
      </c>
      <c r="T43" t="s">
        <v>985</v>
      </c>
    </row>
    <row r="44" spans="1:23" x14ac:dyDescent="0.25">
      <c r="A44" t="s">
        <v>100</v>
      </c>
      <c r="B44" t="s">
        <v>101</v>
      </c>
      <c r="C44" t="s">
        <v>979</v>
      </c>
      <c r="D44" t="s">
        <v>1011</v>
      </c>
      <c r="E44" t="s">
        <v>892</v>
      </c>
      <c r="F44" t="s">
        <v>893</v>
      </c>
      <c r="G44" t="s">
        <v>894</v>
      </c>
      <c r="H44" t="s">
        <v>895</v>
      </c>
      <c r="I44" t="s">
        <v>896</v>
      </c>
      <c r="J44" t="s">
        <v>897</v>
      </c>
      <c r="K44" t="s">
        <v>914</v>
      </c>
      <c r="L44" t="s">
        <v>915</v>
      </c>
      <c r="M44" t="s">
        <v>916</v>
      </c>
      <c r="N44" t="s">
        <v>917</v>
      </c>
      <c r="O44" t="s">
        <v>918</v>
      </c>
      <c r="P44" t="s">
        <v>981</v>
      </c>
      <c r="Q44" t="s">
        <v>982</v>
      </c>
      <c r="R44" t="s">
        <v>983</v>
      </c>
      <c r="S44" t="s">
        <v>984</v>
      </c>
      <c r="T44" t="s">
        <v>985</v>
      </c>
    </row>
    <row r="45" spans="1:23" x14ac:dyDescent="0.25">
      <c r="A45" t="s">
        <v>102</v>
      </c>
      <c r="B45" t="s">
        <v>103</v>
      </c>
      <c r="C45" t="s">
        <v>979</v>
      </c>
      <c r="D45" t="s">
        <v>1012</v>
      </c>
      <c r="E45" t="s">
        <v>892</v>
      </c>
      <c r="F45" t="s">
        <v>893</v>
      </c>
      <c r="G45" t="s">
        <v>894</v>
      </c>
      <c r="H45" t="s">
        <v>895</v>
      </c>
      <c r="I45" t="s">
        <v>896</v>
      </c>
      <c r="J45" t="s">
        <v>897</v>
      </c>
      <c r="K45" t="s">
        <v>914</v>
      </c>
      <c r="L45" t="s">
        <v>915</v>
      </c>
      <c r="M45" t="s">
        <v>916</v>
      </c>
      <c r="N45" t="s">
        <v>917</v>
      </c>
      <c r="O45" t="s">
        <v>918</v>
      </c>
      <c r="P45" t="s">
        <v>981</v>
      </c>
      <c r="Q45" t="s">
        <v>982</v>
      </c>
      <c r="R45" t="s">
        <v>983</v>
      </c>
      <c r="S45" t="s">
        <v>984</v>
      </c>
      <c r="T45" t="s">
        <v>985</v>
      </c>
    </row>
    <row r="46" spans="1:23" x14ac:dyDescent="0.25">
      <c r="A46" t="s">
        <v>104</v>
      </c>
      <c r="B46" t="s">
        <v>105</v>
      </c>
      <c r="C46" t="s">
        <v>1013</v>
      </c>
      <c r="D46" t="s">
        <v>1014</v>
      </c>
      <c r="E46" t="s">
        <v>892</v>
      </c>
      <c r="F46" t="s">
        <v>893</v>
      </c>
      <c r="G46" t="s">
        <v>894</v>
      </c>
      <c r="H46" t="s">
        <v>895</v>
      </c>
      <c r="I46" t="s">
        <v>896</v>
      </c>
      <c r="J46" t="s">
        <v>897</v>
      </c>
      <c r="K46" t="s">
        <v>914</v>
      </c>
      <c r="L46" t="s">
        <v>915</v>
      </c>
      <c r="M46" t="s">
        <v>916</v>
      </c>
      <c r="N46" t="s">
        <v>917</v>
      </c>
      <c r="O46" t="s">
        <v>918</v>
      </c>
      <c r="P46" t="s">
        <v>919</v>
      </c>
      <c r="Q46" t="s">
        <v>1015</v>
      </c>
      <c r="R46" t="s">
        <v>1016</v>
      </c>
    </row>
    <row r="47" spans="1:23" x14ac:dyDescent="0.25">
      <c r="A47" t="s">
        <v>106</v>
      </c>
      <c r="B47" t="s">
        <v>107</v>
      </c>
      <c r="C47" t="s">
        <v>1017</v>
      </c>
      <c r="D47" t="s">
        <v>1018</v>
      </c>
      <c r="E47" t="s">
        <v>892</v>
      </c>
      <c r="F47" t="s">
        <v>893</v>
      </c>
      <c r="G47" t="s">
        <v>894</v>
      </c>
      <c r="H47" t="s">
        <v>895</v>
      </c>
      <c r="I47" t="s">
        <v>896</v>
      </c>
      <c r="J47" t="s">
        <v>897</v>
      </c>
      <c r="K47" t="s">
        <v>914</v>
      </c>
      <c r="L47" t="s">
        <v>915</v>
      </c>
      <c r="M47" t="s">
        <v>961</v>
      </c>
      <c r="N47" t="s">
        <v>1019</v>
      </c>
      <c r="O47" t="s">
        <v>1020</v>
      </c>
      <c r="P47" t="s">
        <v>1021</v>
      </c>
      <c r="Q47" t="s">
        <v>1022</v>
      </c>
      <c r="R47" t="s">
        <v>1023</v>
      </c>
      <c r="S47" t="s">
        <v>1024</v>
      </c>
    </row>
    <row r="48" spans="1:23" x14ac:dyDescent="0.25">
      <c r="A48" t="s">
        <v>108</v>
      </c>
      <c r="B48" t="s">
        <v>109</v>
      </c>
      <c r="C48" t="s">
        <v>1017</v>
      </c>
      <c r="D48" t="s">
        <v>1025</v>
      </c>
      <c r="E48" t="s">
        <v>892</v>
      </c>
      <c r="F48" t="s">
        <v>893</v>
      </c>
      <c r="G48" t="s">
        <v>894</v>
      </c>
      <c r="H48" t="s">
        <v>895</v>
      </c>
      <c r="I48" t="s">
        <v>896</v>
      </c>
      <c r="J48" t="s">
        <v>897</v>
      </c>
      <c r="K48" t="s">
        <v>914</v>
      </c>
      <c r="L48" t="s">
        <v>915</v>
      </c>
      <c r="M48" t="s">
        <v>961</v>
      </c>
      <c r="N48" t="s">
        <v>1019</v>
      </c>
      <c r="O48" t="s">
        <v>1020</v>
      </c>
      <c r="P48" t="s">
        <v>1021</v>
      </c>
      <c r="Q48" t="s">
        <v>1022</v>
      </c>
      <c r="R48" t="s">
        <v>1023</v>
      </c>
      <c r="S48" t="s">
        <v>1024</v>
      </c>
    </row>
    <row r="49" spans="1:20" x14ac:dyDescent="0.25">
      <c r="A49" t="s">
        <v>110</v>
      </c>
      <c r="B49" t="s">
        <v>111</v>
      </c>
      <c r="C49" t="s">
        <v>1017</v>
      </c>
      <c r="D49" t="s">
        <v>1026</v>
      </c>
      <c r="E49" t="s">
        <v>892</v>
      </c>
      <c r="F49" t="s">
        <v>893</v>
      </c>
      <c r="G49" t="s">
        <v>894</v>
      </c>
      <c r="H49" t="s">
        <v>895</v>
      </c>
      <c r="I49" t="s">
        <v>896</v>
      </c>
      <c r="J49" t="s">
        <v>897</v>
      </c>
      <c r="K49" t="s">
        <v>914</v>
      </c>
      <c r="L49" t="s">
        <v>915</v>
      </c>
      <c r="M49" t="s">
        <v>961</v>
      </c>
      <c r="N49" t="s">
        <v>1019</v>
      </c>
      <c r="O49" t="s">
        <v>1020</v>
      </c>
      <c r="P49" t="s">
        <v>1021</v>
      </c>
      <c r="Q49" t="s">
        <v>1022</v>
      </c>
      <c r="R49" t="s">
        <v>1023</v>
      </c>
      <c r="S49" t="s">
        <v>1024</v>
      </c>
    </row>
    <row r="50" spans="1:20" x14ac:dyDescent="0.25">
      <c r="A50" t="s">
        <v>1027</v>
      </c>
      <c r="B50" t="s">
        <v>113</v>
      </c>
      <c r="C50" t="s">
        <v>987</v>
      </c>
      <c r="D50" t="s">
        <v>1028</v>
      </c>
      <c r="E50" t="s">
        <v>892</v>
      </c>
      <c r="F50" t="s">
        <v>893</v>
      </c>
      <c r="G50" t="s">
        <v>894</v>
      </c>
      <c r="H50" t="s">
        <v>895</v>
      </c>
      <c r="I50" t="s">
        <v>896</v>
      </c>
      <c r="J50" t="s">
        <v>897</v>
      </c>
      <c r="K50" t="s">
        <v>914</v>
      </c>
      <c r="L50" t="s">
        <v>915</v>
      </c>
      <c r="M50" t="s">
        <v>961</v>
      </c>
      <c r="N50" t="s">
        <v>962</v>
      </c>
      <c r="O50" t="s">
        <v>989</v>
      </c>
      <c r="P50" t="s">
        <v>990</v>
      </c>
      <c r="Q50" t="s">
        <v>991</v>
      </c>
    </row>
    <row r="51" spans="1:20" x14ac:dyDescent="0.25">
      <c r="A51" t="s">
        <v>1029</v>
      </c>
      <c r="B51" t="s">
        <v>115</v>
      </c>
      <c r="C51" t="s">
        <v>987</v>
      </c>
      <c r="D51" t="s">
        <v>1030</v>
      </c>
      <c r="E51" t="s">
        <v>892</v>
      </c>
      <c r="F51" t="s">
        <v>893</v>
      </c>
      <c r="G51" t="s">
        <v>894</v>
      </c>
      <c r="H51" t="s">
        <v>895</v>
      </c>
      <c r="I51" t="s">
        <v>896</v>
      </c>
      <c r="J51" t="s">
        <v>897</v>
      </c>
      <c r="K51" t="s">
        <v>914</v>
      </c>
      <c r="L51" t="s">
        <v>915</v>
      </c>
      <c r="M51" t="s">
        <v>961</v>
      </c>
      <c r="N51" t="s">
        <v>962</v>
      </c>
      <c r="O51" t="s">
        <v>989</v>
      </c>
      <c r="P51" t="s">
        <v>990</v>
      </c>
      <c r="Q51" t="s">
        <v>991</v>
      </c>
    </row>
    <row r="52" spans="1:20" x14ac:dyDescent="0.25">
      <c r="A52" t="s">
        <v>116</v>
      </c>
      <c r="B52" t="s">
        <v>117</v>
      </c>
      <c r="C52" t="s">
        <v>1031</v>
      </c>
      <c r="D52" t="s">
        <v>1032</v>
      </c>
      <c r="E52" t="s">
        <v>892</v>
      </c>
      <c r="F52" t="s">
        <v>893</v>
      </c>
      <c r="G52" t="s">
        <v>894</v>
      </c>
      <c r="H52" t="s">
        <v>895</v>
      </c>
      <c r="I52" t="s">
        <v>896</v>
      </c>
      <c r="J52" t="s">
        <v>897</v>
      </c>
      <c r="K52" t="s">
        <v>898</v>
      </c>
      <c r="L52" t="s">
        <v>899</v>
      </c>
      <c r="M52" t="s">
        <v>900</v>
      </c>
      <c r="N52" t="s">
        <v>1033</v>
      </c>
      <c r="O52" t="s">
        <v>1034</v>
      </c>
      <c r="P52" t="s">
        <v>1035</v>
      </c>
      <c r="Q52" t="s">
        <v>1036</v>
      </c>
    </row>
    <row r="53" spans="1:20" x14ac:dyDescent="0.25">
      <c r="A53" t="s">
        <v>118</v>
      </c>
      <c r="B53" t="s">
        <v>119</v>
      </c>
      <c r="C53" t="s">
        <v>979</v>
      </c>
      <c r="D53" t="s">
        <v>1037</v>
      </c>
      <c r="E53" t="s">
        <v>892</v>
      </c>
      <c r="F53" t="s">
        <v>893</v>
      </c>
      <c r="G53" t="s">
        <v>894</v>
      </c>
      <c r="H53" t="s">
        <v>895</v>
      </c>
      <c r="I53" t="s">
        <v>896</v>
      </c>
      <c r="J53" t="s">
        <v>897</v>
      </c>
      <c r="K53" t="s">
        <v>914</v>
      </c>
      <c r="L53" t="s">
        <v>915</v>
      </c>
      <c r="M53" t="s">
        <v>916</v>
      </c>
      <c r="N53" t="s">
        <v>917</v>
      </c>
      <c r="O53" t="s">
        <v>918</v>
      </c>
      <c r="P53" t="s">
        <v>981</v>
      </c>
      <c r="Q53" t="s">
        <v>982</v>
      </c>
      <c r="R53" t="s">
        <v>983</v>
      </c>
      <c r="S53" t="s">
        <v>984</v>
      </c>
      <c r="T53" t="s">
        <v>985</v>
      </c>
    </row>
    <row r="54" spans="1:20" x14ac:dyDescent="0.25">
      <c r="A54" t="s">
        <v>122</v>
      </c>
      <c r="B54" t="s">
        <v>123</v>
      </c>
      <c r="C54" t="s">
        <v>979</v>
      </c>
      <c r="D54" t="s">
        <v>1038</v>
      </c>
      <c r="E54" t="s">
        <v>892</v>
      </c>
      <c r="F54" t="s">
        <v>893</v>
      </c>
      <c r="G54" t="s">
        <v>894</v>
      </c>
      <c r="H54" t="s">
        <v>895</v>
      </c>
      <c r="I54" t="s">
        <v>896</v>
      </c>
      <c r="J54" t="s">
        <v>897</v>
      </c>
      <c r="K54" t="s">
        <v>914</v>
      </c>
      <c r="L54" t="s">
        <v>915</v>
      </c>
      <c r="M54" t="s">
        <v>916</v>
      </c>
      <c r="N54" t="s">
        <v>917</v>
      </c>
      <c r="O54" t="s">
        <v>918</v>
      </c>
      <c r="P54" t="s">
        <v>981</v>
      </c>
      <c r="Q54" t="s">
        <v>982</v>
      </c>
      <c r="R54" t="s">
        <v>983</v>
      </c>
      <c r="S54" t="s">
        <v>984</v>
      </c>
      <c r="T54" t="s">
        <v>985</v>
      </c>
    </row>
    <row r="55" spans="1:20" x14ac:dyDescent="0.25">
      <c r="A55" t="s">
        <v>124</v>
      </c>
      <c r="B55" t="s">
        <v>125</v>
      </c>
      <c r="C55" t="s">
        <v>1017</v>
      </c>
      <c r="D55" t="s">
        <v>1039</v>
      </c>
      <c r="E55" t="s">
        <v>892</v>
      </c>
      <c r="F55" t="s">
        <v>893</v>
      </c>
      <c r="G55" t="s">
        <v>894</v>
      </c>
      <c r="H55" t="s">
        <v>895</v>
      </c>
      <c r="I55" t="s">
        <v>896</v>
      </c>
      <c r="J55" t="s">
        <v>897</v>
      </c>
      <c r="K55" t="s">
        <v>914</v>
      </c>
      <c r="L55" t="s">
        <v>915</v>
      </c>
      <c r="M55" t="s">
        <v>961</v>
      </c>
      <c r="N55" t="s">
        <v>1019</v>
      </c>
      <c r="O55" t="s">
        <v>1020</v>
      </c>
      <c r="P55" t="s">
        <v>1021</v>
      </c>
      <c r="Q55" t="s">
        <v>1022</v>
      </c>
      <c r="R55" t="s">
        <v>1023</v>
      </c>
      <c r="S55" t="s">
        <v>1024</v>
      </c>
    </row>
    <row r="56" spans="1:20" x14ac:dyDescent="0.25">
      <c r="A56" t="s">
        <v>126</v>
      </c>
      <c r="B56" t="s">
        <v>127</v>
      </c>
      <c r="C56" t="s">
        <v>1017</v>
      </c>
      <c r="D56" t="s">
        <v>1040</v>
      </c>
      <c r="E56" t="s">
        <v>892</v>
      </c>
      <c r="F56" t="s">
        <v>893</v>
      </c>
      <c r="G56" t="s">
        <v>894</v>
      </c>
      <c r="H56" t="s">
        <v>895</v>
      </c>
      <c r="I56" t="s">
        <v>896</v>
      </c>
      <c r="J56" t="s">
        <v>897</v>
      </c>
      <c r="K56" t="s">
        <v>914</v>
      </c>
      <c r="L56" t="s">
        <v>915</v>
      </c>
      <c r="M56" t="s">
        <v>961</v>
      </c>
      <c r="N56" t="s">
        <v>1019</v>
      </c>
      <c r="O56" t="s">
        <v>1020</v>
      </c>
      <c r="P56" t="s">
        <v>1021</v>
      </c>
      <c r="Q56" t="s">
        <v>1022</v>
      </c>
      <c r="R56" t="s">
        <v>1023</v>
      </c>
      <c r="S56" t="s">
        <v>1024</v>
      </c>
    </row>
    <row r="57" spans="1:20" x14ac:dyDescent="0.25">
      <c r="A57" t="s">
        <v>128</v>
      </c>
      <c r="B57" t="s">
        <v>129</v>
      </c>
      <c r="C57" t="s">
        <v>1017</v>
      </c>
      <c r="D57" t="s">
        <v>1041</v>
      </c>
      <c r="E57" t="s">
        <v>892</v>
      </c>
      <c r="F57" t="s">
        <v>893</v>
      </c>
      <c r="G57" t="s">
        <v>894</v>
      </c>
      <c r="H57" t="s">
        <v>895</v>
      </c>
      <c r="I57" t="s">
        <v>896</v>
      </c>
      <c r="J57" t="s">
        <v>897</v>
      </c>
      <c r="K57" t="s">
        <v>914</v>
      </c>
      <c r="L57" t="s">
        <v>915</v>
      </c>
      <c r="M57" t="s">
        <v>961</v>
      </c>
      <c r="N57" t="s">
        <v>1019</v>
      </c>
      <c r="O57" t="s">
        <v>1020</v>
      </c>
      <c r="P57" t="s">
        <v>1021</v>
      </c>
      <c r="Q57" t="s">
        <v>1022</v>
      </c>
      <c r="R57" t="s">
        <v>1023</v>
      </c>
      <c r="S57" t="s">
        <v>1024</v>
      </c>
    </row>
    <row r="58" spans="1:20" x14ac:dyDescent="0.25">
      <c r="A58" t="s">
        <v>130</v>
      </c>
      <c r="B58" t="s">
        <v>131</v>
      </c>
      <c r="C58" t="s">
        <v>1017</v>
      </c>
      <c r="D58" t="s">
        <v>1042</v>
      </c>
      <c r="E58" t="s">
        <v>892</v>
      </c>
      <c r="F58" t="s">
        <v>893</v>
      </c>
      <c r="G58" t="s">
        <v>894</v>
      </c>
      <c r="H58" t="s">
        <v>895</v>
      </c>
      <c r="I58" t="s">
        <v>896</v>
      </c>
      <c r="J58" t="s">
        <v>897</v>
      </c>
      <c r="K58" t="s">
        <v>914</v>
      </c>
      <c r="L58" t="s">
        <v>915</v>
      </c>
      <c r="M58" t="s">
        <v>961</v>
      </c>
      <c r="N58" t="s">
        <v>1019</v>
      </c>
      <c r="O58" t="s">
        <v>1020</v>
      </c>
      <c r="P58" t="s">
        <v>1021</v>
      </c>
      <c r="Q58" t="s">
        <v>1022</v>
      </c>
      <c r="R58" t="s">
        <v>1023</v>
      </c>
      <c r="S58" t="s">
        <v>1024</v>
      </c>
    </row>
    <row r="59" spans="1:20" x14ac:dyDescent="0.25">
      <c r="A59" t="s">
        <v>1043</v>
      </c>
      <c r="B59" t="s">
        <v>133</v>
      </c>
      <c r="C59" t="s">
        <v>987</v>
      </c>
      <c r="D59" t="s">
        <v>1044</v>
      </c>
      <c r="E59" t="s">
        <v>892</v>
      </c>
      <c r="F59" t="s">
        <v>893</v>
      </c>
      <c r="G59" t="s">
        <v>894</v>
      </c>
      <c r="H59" t="s">
        <v>895</v>
      </c>
      <c r="I59" t="s">
        <v>896</v>
      </c>
      <c r="J59" t="s">
        <v>897</v>
      </c>
      <c r="K59" t="s">
        <v>914</v>
      </c>
      <c r="L59" t="s">
        <v>915</v>
      </c>
      <c r="M59" t="s">
        <v>961</v>
      </c>
      <c r="N59" t="s">
        <v>962</v>
      </c>
      <c r="O59" t="s">
        <v>989</v>
      </c>
      <c r="P59" t="s">
        <v>990</v>
      </c>
      <c r="Q59" t="s">
        <v>991</v>
      </c>
    </row>
    <row r="60" spans="1:20" x14ac:dyDescent="0.25">
      <c r="A60" t="s">
        <v>136</v>
      </c>
      <c r="B60" t="s">
        <v>137</v>
      </c>
      <c r="C60" t="s">
        <v>1045</v>
      </c>
      <c r="D60" t="s">
        <v>1046</v>
      </c>
      <c r="E60" t="s">
        <v>892</v>
      </c>
      <c r="F60" t="s">
        <v>893</v>
      </c>
      <c r="G60" t="s">
        <v>894</v>
      </c>
      <c r="H60" t="s">
        <v>895</v>
      </c>
      <c r="I60" t="s">
        <v>896</v>
      </c>
      <c r="J60" t="s">
        <v>897</v>
      </c>
      <c r="K60" t="s">
        <v>914</v>
      </c>
      <c r="L60" t="s">
        <v>915</v>
      </c>
      <c r="M60" t="s">
        <v>961</v>
      </c>
      <c r="N60" t="s">
        <v>1019</v>
      </c>
      <c r="O60" t="s">
        <v>1047</v>
      </c>
      <c r="P60" t="s">
        <v>1048</v>
      </c>
      <c r="Q60" t="s">
        <v>1049</v>
      </c>
    </row>
    <row r="61" spans="1:20" x14ac:dyDescent="0.25">
      <c r="A61" t="s">
        <v>138</v>
      </c>
      <c r="B61" t="s">
        <v>139</v>
      </c>
      <c r="C61" t="s">
        <v>999</v>
      </c>
      <c r="D61" t="s">
        <v>1050</v>
      </c>
      <c r="E61" t="s">
        <v>892</v>
      </c>
      <c r="F61" t="s">
        <v>893</v>
      </c>
      <c r="G61" t="s">
        <v>894</v>
      </c>
      <c r="H61" t="s">
        <v>895</v>
      </c>
      <c r="I61" t="s">
        <v>896</v>
      </c>
      <c r="J61" t="s">
        <v>897</v>
      </c>
      <c r="K61" t="s">
        <v>914</v>
      </c>
      <c r="L61" t="s">
        <v>915</v>
      </c>
      <c r="M61" t="s">
        <v>961</v>
      </c>
      <c r="N61" t="s">
        <v>1001</v>
      </c>
      <c r="O61" t="s">
        <v>1002</v>
      </c>
      <c r="P61" t="s">
        <v>1003</v>
      </c>
    </row>
    <row r="62" spans="1:20" x14ac:dyDescent="0.25">
      <c r="A62" t="s">
        <v>140</v>
      </c>
      <c r="B62" t="s">
        <v>141</v>
      </c>
      <c r="C62" t="s">
        <v>1051</v>
      </c>
      <c r="D62" t="s">
        <v>1052</v>
      </c>
      <c r="E62" t="s">
        <v>892</v>
      </c>
      <c r="F62" t="s">
        <v>893</v>
      </c>
      <c r="G62" t="s">
        <v>894</v>
      </c>
      <c r="H62" t="s">
        <v>895</v>
      </c>
      <c r="I62" t="s">
        <v>896</v>
      </c>
      <c r="J62" t="s">
        <v>897</v>
      </c>
      <c r="K62" t="s">
        <v>914</v>
      </c>
      <c r="L62" t="s">
        <v>915</v>
      </c>
      <c r="M62" t="s">
        <v>916</v>
      </c>
      <c r="N62" t="s">
        <v>945</v>
      </c>
      <c r="O62" t="s">
        <v>946</v>
      </c>
      <c r="P62" t="s">
        <v>1053</v>
      </c>
      <c r="Q62" t="s">
        <v>1054</v>
      </c>
      <c r="R62" t="s">
        <v>1055</v>
      </c>
      <c r="S62" t="s">
        <v>1056</v>
      </c>
    </row>
    <row r="63" spans="1:20" x14ac:dyDescent="0.25">
      <c r="A63" t="s">
        <v>142</v>
      </c>
      <c r="B63" t="s">
        <v>143</v>
      </c>
      <c r="C63" t="s">
        <v>1057</v>
      </c>
      <c r="D63" t="s">
        <v>1058</v>
      </c>
      <c r="E63" t="s">
        <v>892</v>
      </c>
      <c r="F63" t="s">
        <v>893</v>
      </c>
      <c r="G63" t="s">
        <v>894</v>
      </c>
      <c r="H63" t="s">
        <v>895</v>
      </c>
      <c r="I63" t="s">
        <v>896</v>
      </c>
      <c r="J63" t="s">
        <v>897</v>
      </c>
      <c r="K63" t="s">
        <v>914</v>
      </c>
      <c r="L63" t="s">
        <v>1059</v>
      </c>
      <c r="M63" t="s">
        <v>1060</v>
      </c>
      <c r="N63" t="s">
        <v>1061</v>
      </c>
      <c r="O63" t="s">
        <v>1062</v>
      </c>
    </row>
    <row r="64" spans="1:20" x14ac:dyDescent="0.25">
      <c r="A64" t="s">
        <v>144</v>
      </c>
      <c r="B64" t="s">
        <v>145</v>
      </c>
      <c r="C64" t="s">
        <v>1063</v>
      </c>
      <c r="D64" t="s">
        <v>1064</v>
      </c>
      <c r="E64" t="s">
        <v>892</v>
      </c>
      <c r="F64" t="s">
        <v>893</v>
      </c>
      <c r="G64" t="s">
        <v>894</v>
      </c>
      <c r="H64" t="s">
        <v>895</v>
      </c>
      <c r="I64" t="s">
        <v>896</v>
      </c>
      <c r="J64" t="s">
        <v>897</v>
      </c>
      <c r="K64" t="s">
        <v>914</v>
      </c>
      <c r="L64" t="s">
        <v>915</v>
      </c>
      <c r="M64" t="s">
        <v>916</v>
      </c>
      <c r="N64" t="s">
        <v>945</v>
      </c>
      <c r="O64" t="s">
        <v>946</v>
      </c>
      <c r="P64" t="s">
        <v>947</v>
      </c>
      <c r="Q64" t="s">
        <v>948</v>
      </c>
      <c r="R64" t="s">
        <v>949</v>
      </c>
      <c r="S64" t="s">
        <v>1065</v>
      </c>
    </row>
    <row r="65" spans="1:19" x14ac:dyDescent="0.25">
      <c r="A65" t="s">
        <v>146</v>
      </c>
      <c r="B65" t="s">
        <v>147</v>
      </c>
      <c r="C65" t="s">
        <v>1063</v>
      </c>
      <c r="D65" t="s">
        <v>1066</v>
      </c>
      <c r="E65" t="s">
        <v>892</v>
      </c>
      <c r="F65" t="s">
        <v>893</v>
      </c>
      <c r="G65" t="s">
        <v>894</v>
      </c>
      <c r="H65" t="s">
        <v>895</v>
      </c>
      <c r="I65" t="s">
        <v>896</v>
      </c>
      <c r="J65" t="s">
        <v>897</v>
      </c>
      <c r="K65" t="s">
        <v>914</v>
      </c>
      <c r="L65" t="s">
        <v>915</v>
      </c>
      <c r="M65" t="s">
        <v>916</v>
      </c>
      <c r="N65" t="s">
        <v>945</v>
      </c>
      <c r="O65" t="s">
        <v>946</v>
      </c>
      <c r="P65" t="s">
        <v>947</v>
      </c>
      <c r="Q65" t="s">
        <v>948</v>
      </c>
      <c r="R65" t="s">
        <v>949</v>
      </c>
      <c r="S65" t="s">
        <v>1065</v>
      </c>
    </row>
    <row r="66" spans="1:19" x14ac:dyDescent="0.25">
      <c r="A66" t="s">
        <v>148</v>
      </c>
      <c r="B66" t="s">
        <v>149</v>
      </c>
      <c r="C66" t="s">
        <v>1063</v>
      </c>
      <c r="D66" t="s">
        <v>1067</v>
      </c>
      <c r="E66" t="s">
        <v>892</v>
      </c>
      <c r="F66" t="s">
        <v>893</v>
      </c>
      <c r="G66" t="s">
        <v>894</v>
      </c>
      <c r="H66" t="s">
        <v>895</v>
      </c>
      <c r="I66" t="s">
        <v>896</v>
      </c>
      <c r="J66" t="s">
        <v>897</v>
      </c>
      <c r="K66" t="s">
        <v>914</v>
      </c>
      <c r="L66" t="s">
        <v>915</v>
      </c>
      <c r="M66" t="s">
        <v>916</v>
      </c>
      <c r="N66" t="s">
        <v>945</v>
      </c>
      <c r="O66" t="s">
        <v>946</v>
      </c>
      <c r="P66" t="s">
        <v>947</v>
      </c>
      <c r="Q66" t="s">
        <v>948</v>
      </c>
      <c r="R66" t="s">
        <v>949</v>
      </c>
      <c r="S66" t="s">
        <v>1065</v>
      </c>
    </row>
    <row r="67" spans="1:19" x14ac:dyDescent="0.25">
      <c r="A67" t="s">
        <v>150</v>
      </c>
      <c r="B67" t="s">
        <v>151</v>
      </c>
      <c r="C67" t="s">
        <v>1051</v>
      </c>
      <c r="D67" t="s">
        <v>1068</v>
      </c>
      <c r="E67" t="s">
        <v>892</v>
      </c>
      <c r="F67" t="s">
        <v>893</v>
      </c>
      <c r="G67" t="s">
        <v>894</v>
      </c>
      <c r="H67" t="s">
        <v>895</v>
      </c>
      <c r="I67" t="s">
        <v>896</v>
      </c>
      <c r="J67" t="s">
        <v>897</v>
      </c>
      <c r="K67" t="s">
        <v>914</v>
      </c>
      <c r="L67" t="s">
        <v>915</v>
      </c>
      <c r="M67" t="s">
        <v>916</v>
      </c>
      <c r="N67" t="s">
        <v>945</v>
      </c>
      <c r="O67" t="s">
        <v>946</v>
      </c>
      <c r="P67" t="s">
        <v>1053</v>
      </c>
      <c r="Q67" t="s">
        <v>1054</v>
      </c>
      <c r="R67" t="s">
        <v>1055</v>
      </c>
      <c r="S67" t="s">
        <v>1056</v>
      </c>
    </row>
    <row r="68" spans="1:19" x14ac:dyDescent="0.25">
      <c r="A68" t="s">
        <v>152</v>
      </c>
      <c r="B68" t="s">
        <v>153</v>
      </c>
      <c r="C68" t="s">
        <v>1057</v>
      </c>
      <c r="D68" t="s">
        <v>1069</v>
      </c>
      <c r="E68" t="s">
        <v>892</v>
      </c>
      <c r="F68" t="s">
        <v>893</v>
      </c>
      <c r="G68" t="s">
        <v>894</v>
      </c>
      <c r="H68" t="s">
        <v>895</v>
      </c>
      <c r="I68" t="s">
        <v>896</v>
      </c>
      <c r="J68" t="s">
        <v>897</v>
      </c>
      <c r="K68" t="s">
        <v>914</v>
      </c>
      <c r="L68" t="s">
        <v>1059</v>
      </c>
      <c r="M68" t="s">
        <v>1060</v>
      </c>
      <c r="N68" t="s">
        <v>1061</v>
      </c>
      <c r="O68" t="s">
        <v>1062</v>
      </c>
    </row>
    <row r="69" spans="1:19" x14ac:dyDescent="0.25">
      <c r="A69" t="s">
        <v>154</v>
      </c>
      <c r="B69" t="s">
        <v>155</v>
      </c>
      <c r="C69" t="s">
        <v>1057</v>
      </c>
      <c r="D69" t="s">
        <v>1070</v>
      </c>
      <c r="E69" t="s">
        <v>892</v>
      </c>
      <c r="F69" t="s">
        <v>893</v>
      </c>
      <c r="G69" t="s">
        <v>894</v>
      </c>
      <c r="H69" t="s">
        <v>895</v>
      </c>
      <c r="I69" t="s">
        <v>896</v>
      </c>
      <c r="J69" t="s">
        <v>897</v>
      </c>
      <c r="K69" t="s">
        <v>914</v>
      </c>
      <c r="L69" t="s">
        <v>1059</v>
      </c>
      <c r="M69" t="s">
        <v>1060</v>
      </c>
      <c r="N69" t="s">
        <v>1061</v>
      </c>
      <c r="O69" t="s">
        <v>1062</v>
      </c>
    </row>
    <row r="70" spans="1:19" x14ac:dyDescent="0.25">
      <c r="A70" t="s">
        <v>156</v>
      </c>
      <c r="B70" t="s">
        <v>157</v>
      </c>
      <c r="C70" t="s">
        <v>1057</v>
      </c>
      <c r="D70" t="s">
        <v>1071</v>
      </c>
      <c r="E70" t="s">
        <v>892</v>
      </c>
      <c r="F70" t="s">
        <v>893</v>
      </c>
      <c r="G70" t="s">
        <v>894</v>
      </c>
      <c r="H70" t="s">
        <v>895</v>
      </c>
      <c r="I70" t="s">
        <v>896</v>
      </c>
      <c r="J70" t="s">
        <v>897</v>
      </c>
      <c r="K70" t="s">
        <v>914</v>
      </c>
      <c r="L70" t="s">
        <v>1059</v>
      </c>
      <c r="M70" t="s">
        <v>1060</v>
      </c>
      <c r="N70" t="s">
        <v>1061</v>
      </c>
      <c r="O70" t="s">
        <v>1062</v>
      </c>
    </row>
    <row r="71" spans="1:19" x14ac:dyDescent="0.25">
      <c r="A71" t="s">
        <v>158</v>
      </c>
      <c r="B71" t="s">
        <v>159</v>
      </c>
      <c r="C71" t="s">
        <v>1057</v>
      </c>
      <c r="D71" t="s">
        <v>1072</v>
      </c>
      <c r="E71" t="s">
        <v>892</v>
      </c>
      <c r="F71" t="s">
        <v>893</v>
      </c>
      <c r="G71" t="s">
        <v>894</v>
      </c>
      <c r="H71" t="s">
        <v>895</v>
      </c>
      <c r="I71" t="s">
        <v>896</v>
      </c>
      <c r="J71" t="s">
        <v>897</v>
      </c>
      <c r="K71" t="s">
        <v>914</v>
      </c>
      <c r="L71" t="s">
        <v>1059</v>
      </c>
      <c r="M71" t="s">
        <v>1060</v>
      </c>
      <c r="N71" t="s">
        <v>1061</v>
      </c>
      <c r="O71" t="s">
        <v>1062</v>
      </c>
    </row>
    <row r="72" spans="1:19" x14ac:dyDescent="0.25">
      <c r="A72" t="s">
        <v>160</v>
      </c>
      <c r="B72" t="s">
        <v>161</v>
      </c>
      <c r="C72" t="s">
        <v>1057</v>
      </c>
      <c r="D72" t="s">
        <v>1073</v>
      </c>
      <c r="E72" t="s">
        <v>892</v>
      </c>
      <c r="F72" t="s">
        <v>893</v>
      </c>
      <c r="G72" t="s">
        <v>894</v>
      </c>
      <c r="H72" t="s">
        <v>895</v>
      </c>
      <c r="I72" t="s">
        <v>896</v>
      </c>
      <c r="J72" t="s">
        <v>897</v>
      </c>
      <c r="K72" t="s">
        <v>914</v>
      </c>
      <c r="L72" t="s">
        <v>1059</v>
      </c>
      <c r="M72" t="s">
        <v>1060</v>
      </c>
      <c r="N72" t="s">
        <v>1061</v>
      </c>
      <c r="O72" t="s">
        <v>1062</v>
      </c>
    </row>
    <row r="73" spans="1:19" x14ac:dyDescent="0.25">
      <c r="A73" t="s">
        <v>162</v>
      </c>
      <c r="B73" t="s">
        <v>163</v>
      </c>
      <c r="C73" t="s">
        <v>1057</v>
      </c>
      <c r="D73" t="s">
        <v>1074</v>
      </c>
      <c r="E73" t="s">
        <v>892</v>
      </c>
      <c r="F73" t="s">
        <v>893</v>
      </c>
      <c r="G73" t="s">
        <v>894</v>
      </c>
      <c r="H73" t="s">
        <v>895</v>
      </c>
      <c r="I73" t="s">
        <v>896</v>
      </c>
      <c r="J73" t="s">
        <v>897</v>
      </c>
      <c r="K73" t="s">
        <v>914</v>
      </c>
      <c r="L73" t="s">
        <v>1059</v>
      </c>
      <c r="M73" t="s">
        <v>1060</v>
      </c>
      <c r="N73" t="s">
        <v>1061</v>
      </c>
      <c r="O73" t="s">
        <v>1062</v>
      </c>
    </row>
    <row r="74" spans="1:19" x14ac:dyDescent="0.25">
      <c r="A74" t="s">
        <v>164</v>
      </c>
      <c r="B74" t="s">
        <v>165</v>
      </c>
      <c r="C74" t="s">
        <v>1057</v>
      </c>
      <c r="D74" t="s">
        <v>1075</v>
      </c>
      <c r="E74" t="s">
        <v>892</v>
      </c>
      <c r="F74" t="s">
        <v>893</v>
      </c>
      <c r="G74" t="s">
        <v>894</v>
      </c>
      <c r="H74" t="s">
        <v>895</v>
      </c>
      <c r="I74" t="s">
        <v>896</v>
      </c>
      <c r="J74" t="s">
        <v>897</v>
      </c>
      <c r="K74" t="s">
        <v>914</v>
      </c>
      <c r="L74" t="s">
        <v>1059</v>
      </c>
      <c r="M74" t="s">
        <v>1060</v>
      </c>
      <c r="N74" t="s">
        <v>1061</v>
      </c>
      <c r="O74" t="s">
        <v>1062</v>
      </c>
    </row>
    <row r="75" spans="1:19" x14ac:dyDescent="0.25">
      <c r="A75" t="s">
        <v>166</v>
      </c>
      <c r="B75" t="s">
        <v>167</v>
      </c>
      <c r="C75" t="s">
        <v>999</v>
      </c>
      <c r="D75" t="s">
        <v>1076</v>
      </c>
      <c r="E75" t="s">
        <v>892</v>
      </c>
      <c r="F75" t="s">
        <v>893</v>
      </c>
      <c r="G75" t="s">
        <v>894</v>
      </c>
      <c r="H75" t="s">
        <v>895</v>
      </c>
      <c r="I75" t="s">
        <v>896</v>
      </c>
      <c r="J75" t="s">
        <v>897</v>
      </c>
      <c r="K75" t="s">
        <v>914</v>
      </c>
      <c r="L75" t="s">
        <v>915</v>
      </c>
      <c r="M75" t="s">
        <v>961</v>
      </c>
      <c r="N75" t="s">
        <v>1001</v>
      </c>
      <c r="O75" t="s">
        <v>1002</v>
      </c>
      <c r="P75" t="s">
        <v>1003</v>
      </c>
    </row>
    <row r="76" spans="1:19" x14ac:dyDescent="0.25">
      <c r="A76" t="s">
        <v>168</v>
      </c>
      <c r="B76" t="s">
        <v>169</v>
      </c>
      <c r="C76" t="s">
        <v>1077</v>
      </c>
      <c r="D76" t="s">
        <v>1078</v>
      </c>
      <c r="E76" t="s">
        <v>892</v>
      </c>
      <c r="F76" t="s">
        <v>893</v>
      </c>
      <c r="G76" t="s">
        <v>894</v>
      </c>
      <c r="H76" t="s">
        <v>895</v>
      </c>
      <c r="I76" t="s">
        <v>896</v>
      </c>
      <c r="J76" t="s">
        <v>897</v>
      </c>
      <c r="K76" t="s">
        <v>914</v>
      </c>
      <c r="L76" t="s">
        <v>1079</v>
      </c>
      <c r="M76" t="s">
        <v>1080</v>
      </c>
      <c r="N76" t="s">
        <v>1081</v>
      </c>
    </row>
    <row r="77" spans="1:19" x14ac:dyDescent="0.25">
      <c r="A77" t="s">
        <v>170</v>
      </c>
      <c r="B77" t="s">
        <v>171</v>
      </c>
      <c r="C77" t="s">
        <v>1077</v>
      </c>
      <c r="D77" t="s">
        <v>1082</v>
      </c>
      <c r="E77" t="s">
        <v>892</v>
      </c>
      <c r="F77" t="s">
        <v>893</v>
      </c>
      <c r="G77" t="s">
        <v>894</v>
      </c>
      <c r="H77" t="s">
        <v>895</v>
      </c>
      <c r="I77" t="s">
        <v>896</v>
      </c>
      <c r="J77" t="s">
        <v>897</v>
      </c>
      <c r="K77" t="s">
        <v>914</v>
      </c>
      <c r="L77" t="s">
        <v>1079</v>
      </c>
      <c r="M77" t="s">
        <v>1080</v>
      </c>
      <c r="N77" t="s">
        <v>1081</v>
      </c>
    </row>
    <row r="78" spans="1:19" x14ac:dyDescent="0.25">
      <c r="A78" t="s">
        <v>172</v>
      </c>
      <c r="B78" t="s">
        <v>173</v>
      </c>
      <c r="C78" t="s">
        <v>1077</v>
      </c>
      <c r="D78" t="s">
        <v>1083</v>
      </c>
      <c r="E78" t="s">
        <v>892</v>
      </c>
      <c r="F78" t="s">
        <v>893</v>
      </c>
      <c r="G78" t="s">
        <v>894</v>
      </c>
      <c r="H78" t="s">
        <v>895</v>
      </c>
      <c r="I78" t="s">
        <v>896</v>
      </c>
      <c r="J78" t="s">
        <v>897</v>
      </c>
      <c r="K78" t="s">
        <v>914</v>
      </c>
      <c r="L78" t="s">
        <v>1079</v>
      </c>
      <c r="M78" t="s">
        <v>1080</v>
      </c>
      <c r="N78" t="s">
        <v>1081</v>
      </c>
    </row>
    <row r="79" spans="1:19" x14ac:dyDescent="0.25">
      <c r="A79" t="s">
        <v>174</v>
      </c>
      <c r="B79" t="s">
        <v>175</v>
      </c>
      <c r="C79" t="s">
        <v>1077</v>
      </c>
      <c r="D79" t="s">
        <v>1084</v>
      </c>
      <c r="E79" t="s">
        <v>892</v>
      </c>
      <c r="F79" t="s">
        <v>893</v>
      </c>
      <c r="G79" t="s">
        <v>894</v>
      </c>
      <c r="H79" t="s">
        <v>895</v>
      </c>
      <c r="I79" t="s">
        <v>896</v>
      </c>
      <c r="J79" t="s">
        <v>897</v>
      </c>
      <c r="K79" t="s">
        <v>914</v>
      </c>
      <c r="L79" t="s">
        <v>1079</v>
      </c>
      <c r="M79" t="s">
        <v>1080</v>
      </c>
      <c r="N79" t="s">
        <v>1081</v>
      </c>
    </row>
    <row r="80" spans="1:19" x14ac:dyDescent="0.25">
      <c r="A80" t="s">
        <v>176</v>
      </c>
      <c r="B80" t="s">
        <v>177</v>
      </c>
      <c r="C80" t="s">
        <v>1077</v>
      </c>
      <c r="D80" t="s">
        <v>1085</v>
      </c>
      <c r="E80" t="s">
        <v>892</v>
      </c>
      <c r="F80" t="s">
        <v>893</v>
      </c>
      <c r="G80" t="s">
        <v>894</v>
      </c>
      <c r="H80" t="s">
        <v>895</v>
      </c>
      <c r="I80" t="s">
        <v>896</v>
      </c>
      <c r="J80" t="s">
        <v>897</v>
      </c>
      <c r="K80" t="s">
        <v>914</v>
      </c>
      <c r="L80" t="s">
        <v>1079</v>
      </c>
      <c r="M80" t="s">
        <v>1080</v>
      </c>
      <c r="N80" t="s">
        <v>1081</v>
      </c>
    </row>
    <row r="81" spans="1:23" x14ac:dyDescent="0.25">
      <c r="A81" t="s">
        <v>178</v>
      </c>
      <c r="B81" t="s">
        <v>179</v>
      </c>
      <c r="C81" t="s">
        <v>1077</v>
      </c>
      <c r="D81" t="s">
        <v>1086</v>
      </c>
      <c r="E81" t="s">
        <v>892</v>
      </c>
      <c r="F81" t="s">
        <v>893</v>
      </c>
      <c r="G81" t="s">
        <v>894</v>
      </c>
      <c r="H81" t="s">
        <v>895</v>
      </c>
      <c r="I81" t="s">
        <v>896</v>
      </c>
      <c r="J81" t="s">
        <v>897</v>
      </c>
      <c r="K81" t="s">
        <v>914</v>
      </c>
      <c r="L81" t="s">
        <v>1079</v>
      </c>
      <c r="M81" t="s">
        <v>1080</v>
      </c>
      <c r="N81" t="s">
        <v>1081</v>
      </c>
    </row>
    <row r="82" spans="1:23" x14ac:dyDescent="0.25">
      <c r="A82" t="s">
        <v>180</v>
      </c>
      <c r="B82" t="s">
        <v>181</v>
      </c>
      <c r="C82" t="s">
        <v>1077</v>
      </c>
      <c r="D82" t="s">
        <v>1087</v>
      </c>
      <c r="E82" t="s">
        <v>892</v>
      </c>
      <c r="F82" t="s">
        <v>893</v>
      </c>
      <c r="G82" t="s">
        <v>894</v>
      </c>
      <c r="H82" t="s">
        <v>895</v>
      </c>
      <c r="I82" t="s">
        <v>896</v>
      </c>
      <c r="J82" t="s">
        <v>897</v>
      </c>
      <c r="K82" t="s">
        <v>914</v>
      </c>
      <c r="L82" t="s">
        <v>1079</v>
      </c>
      <c r="M82" t="s">
        <v>1080</v>
      </c>
      <c r="N82" t="s">
        <v>1081</v>
      </c>
    </row>
    <row r="83" spans="1:23" x14ac:dyDescent="0.25">
      <c r="A83" t="s">
        <v>182</v>
      </c>
      <c r="B83" t="s">
        <v>183</v>
      </c>
      <c r="C83" t="s">
        <v>1057</v>
      </c>
      <c r="D83" t="s">
        <v>1088</v>
      </c>
      <c r="E83" t="s">
        <v>892</v>
      </c>
      <c r="F83" t="s">
        <v>893</v>
      </c>
      <c r="G83" t="s">
        <v>894</v>
      </c>
      <c r="H83" t="s">
        <v>895</v>
      </c>
      <c r="I83" t="s">
        <v>896</v>
      </c>
      <c r="J83" t="s">
        <v>897</v>
      </c>
      <c r="K83" t="s">
        <v>914</v>
      </c>
      <c r="L83" t="s">
        <v>1059</v>
      </c>
      <c r="M83" t="s">
        <v>1060</v>
      </c>
      <c r="N83" t="s">
        <v>1061</v>
      </c>
      <c r="O83" t="s">
        <v>1062</v>
      </c>
    </row>
    <row r="84" spans="1:23" x14ac:dyDescent="0.25">
      <c r="A84" t="s">
        <v>184</v>
      </c>
      <c r="B84" t="s">
        <v>185</v>
      </c>
      <c r="C84" t="s">
        <v>1051</v>
      </c>
      <c r="D84" t="s">
        <v>1089</v>
      </c>
      <c r="E84" t="s">
        <v>892</v>
      </c>
      <c r="F84" t="s">
        <v>893</v>
      </c>
      <c r="G84" t="s">
        <v>894</v>
      </c>
      <c r="H84" t="s">
        <v>895</v>
      </c>
      <c r="I84" t="s">
        <v>896</v>
      </c>
      <c r="J84" t="s">
        <v>897</v>
      </c>
      <c r="K84" t="s">
        <v>914</v>
      </c>
      <c r="L84" t="s">
        <v>915</v>
      </c>
      <c r="M84" t="s">
        <v>916</v>
      </c>
      <c r="N84" t="s">
        <v>945</v>
      </c>
      <c r="O84" t="s">
        <v>946</v>
      </c>
      <c r="P84" t="s">
        <v>1053</v>
      </c>
      <c r="Q84" t="s">
        <v>1054</v>
      </c>
      <c r="R84" t="s">
        <v>1055</v>
      </c>
      <c r="S84" t="s">
        <v>1056</v>
      </c>
    </row>
    <row r="85" spans="1:23" x14ac:dyDescent="0.25">
      <c r="A85" t="s">
        <v>186</v>
      </c>
      <c r="B85" t="s">
        <v>187</v>
      </c>
      <c r="C85" t="s">
        <v>1063</v>
      </c>
      <c r="D85" t="s">
        <v>1090</v>
      </c>
      <c r="E85" t="s">
        <v>892</v>
      </c>
      <c r="F85" t="s">
        <v>893</v>
      </c>
      <c r="G85" t="s">
        <v>894</v>
      </c>
      <c r="H85" t="s">
        <v>895</v>
      </c>
      <c r="I85" t="s">
        <v>896</v>
      </c>
      <c r="J85" t="s">
        <v>897</v>
      </c>
      <c r="K85" t="s">
        <v>914</v>
      </c>
      <c r="L85" t="s">
        <v>915</v>
      </c>
      <c r="M85" t="s">
        <v>916</v>
      </c>
      <c r="N85" t="s">
        <v>945</v>
      </c>
      <c r="O85" t="s">
        <v>946</v>
      </c>
      <c r="P85" t="s">
        <v>947</v>
      </c>
      <c r="Q85" t="s">
        <v>948</v>
      </c>
      <c r="R85" t="s">
        <v>949</v>
      </c>
      <c r="S85" t="s">
        <v>1065</v>
      </c>
    </row>
    <row r="86" spans="1:23" x14ac:dyDescent="0.25">
      <c r="A86" t="s">
        <v>188</v>
      </c>
      <c r="B86" t="s">
        <v>189</v>
      </c>
      <c r="C86" t="s">
        <v>1051</v>
      </c>
      <c r="D86" t="s">
        <v>1091</v>
      </c>
      <c r="E86" t="s">
        <v>892</v>
      </c>
      <c r="F86" t="s">
        <v>893</v>
      </c>
      <c r="G86" t="s">
        <v>894</v>
      </c>
      <c r="H86" t="s">
        <v>895</v>
      </c>
      <c r="I86" t="s">
        <v>896</v>
      </c>
      <c r="J86" t="s">
        <v>897</v>
      </c>
      <c r="K86" t="s">
        <v>914</v>
      </c>
      <c r="L86" t="s">
        <v>915</v>
      </c>
      <c r="M86" t="s">
        <v>916</v>
      </c>
      <c r="N86" t="s">
        <v>945</v>
      </c>
      <c r="O86" t="s">
        <v>946</v>
      </c>
      <c r="P86" t="s">
        <v>1053</v>
      </c>
      <c r="Q86" t="s">
        <v>1054</v>
      </c>
      <c r="R86" t="s">
        <v>1055</v>
      </c>
      <c r="S86" t="s">
        <v>1056</v>
      </c>
    </row>
    <row r="87" spans="1:23" x14ac:dyDescent="0.25">
      <c r="A87" t="s">
        <v>190</v>
      </c>
      <c r="B87" t="s">
        <v>191</v>
      </c>
      <c r="C87" t="s">
        <v>1063</v>
      </c>
      <c r="D87" t="s">
        <v>1092</v>
      </c>
      <c r="E87" t="s">
        <v>892</v>
      </c>
      <c r="F87" t="s">
        <v>893</v>
      </c>
      <c r="G87" t="s">
        <v>894</v>
      </c>
      <c r="H87" t="s">
        <v>895</v>
      </c>
      <c r="I87" t="s">
        <v>896</v>
      </c>
      <c r="J87" t="s">
        <v>897</v>
      </c>
      <c r="K87" t="s">
        <v>914</v>
      </c>
      <c r="L87" t="s">
        <v>915</v>
      </c>
      <c r="M87" t="s">
        <v>916</v>
      </c>
      <c r="N87" t="s">
        <v>945</v>
      </c>
      <c r="O87" t="s">
        <v>946</v>
      </c>
      <c r="P87" t="s">
        <v>947</v>
      </c>
      <c r="Q87" t="s">
        <v>948</v>
      </c>
      <c r="R87" t="s">
        <v>949</v>
      </c>
      <c r="S87" t="s">
        <v>1065</v>
      </c>
    </row>
    <row r="88" spans="1:23" x14ac:dyDescent="0.25">
      <c r="A88" t="s">
        <v>192</v>
      </c>
      <c r="B88" t="s">
        <v>193</v>
      </c>
      <c r="C88" t="s">
        <v>1093</v>
      </c>
      <c r="D88" t="s">
        <v>1094</v>
      </c>
      <c r="E88" t="s">
        <v>892</v>
      </c>
      <c r="F88" t="s">
        <v>893</v>
      </c>
      <c r="G88" t="s">
        <v>894</v>
      </c>
      <c r="H88" t="s">
        <v>895</v>
      </c>
      <c r="I88" t="s">
        <v>896</v>
      </c>
      <c r="J88" t="s">
        <v>897</v>
      </c>
      <c r="K88" t="s">
        <v>1095</v>
      </c>
      <c r="L88" t="s">
        <v>1096</v>
      </c>
      <c r="M88" t="s">
        <v>1097</v>
      </c>
      <c r="N88" t="s">
        <v>1098</v>
      </c>
      <c r="O88" t="s">
        <v>1099</v>
      </c>
      <c r="P88" t="s">
        <v>1100</v>
      </c>
      <c r="Q88" t="s">
        <v>1101</v>
      </c>
      <c r="R88" t="s">
        <v>1102</v>
      </c>
    </row>
    <row r="89" spans="1:23" x14ac:dyDescent="0.25">
      <c r="A89" t="s">
        <v>194</v>
      </c>
      <c r="B89" t="s">
        <v>195</v>
      </c>
      <c r="C89" t="s">
        <v>999</v>
      </c>
      <c r="D89" t="s">
        <v>1103</v>
      </c>
      <c r="E89" t="s">
        <v>892</v>
      </c>
      <c r="F89" t="s">
        <v>893</v>
      </c>
      <c r="G89" t="s">
        <v>894</v>
      </c>
      <c r="H89" t="s">
        <v>895</v>
      </c>
      <c r="I89" t="s">
        <v>896</v>
      </c>
      <c r="J89" t="s">
        <v>897</v>
      </c>
      <c r="K89" t="s">
        <v>914</v>
      </c>
      <c r="L89" t="s">
        <v>915</v>
      </c>
      <c r="M89" t="s">
        <v>961</v>
      </c>
      <c r="N89" t="s">
        <v>1001</v>
      </c>
      <c r="O89" t="s">
        <v>1002</v>
      </c>
      <c r="P89" t="s">
        <v>1003</v>
      </c>
    </row>
    <row r="90" spans="1:23" x14ac:dyDescent="0.25">
      <c r="A90" t="s">
        <v>196</v>
      </c>
      <c r="B90" t="s">
        <v>197</v>
      </c>
      <c r="C90" t="s">
        <v>999</v>
      </c>
      <c r="D90" t="s">
        <v>1104</v>
      </c>
      <c r="E90" t="s">
        <v>892</v>
      </c>
      <c r="F90" t="s">
        <v>893</v>
      </c>
      <c r="G90" t="s">
        <v>894</v>
      </c>
      <c r="H90" t="s">
        <v>895</v>
      </c>
      <c r="I90" t="s">
        <v>896</v>
      </c>
      <c r="J90" t="s">
        <v>897</v>
      </c>
      <c r="K90" t="s">
        <v>914</v>
      </c>
      <c r="L90" t="s">
        <v>915</v>
      </c>
      <c r="M90" t="s">
        <v>961</v>
      </c>
      <c r="N90" t="s">
        <v>1001</v>
      </c>
      <c r="O90" t="s">
        <v>1002</v>
      </c>
      <c r="P90" t="s">
        <v>1003</v>
      </c>
    </row>
    <row r="91" spans="1:23" x14ac:dyDescent="0.25">
      <c r="A91" t="s">
        <v>198</v>
      </c>
      <c r="B91" t="s">
        <v>199</v>
      </c>
      <c r="C91" t="s">
        <v>1051</v>
      </c>
      <c r="D91" t="s">
        <v>1105</v>
      </c>
      <c r="E91" t="s">
        <v>892</v>
      </c>
      <c r="F91" t="s">
        <v>893</v>
      </c>
      <c r="G91" t="s">
        <v>894</v>
      </c>
      <c r="H91" t="s">
        <v>895</v>
      </c>
      <c r="I91" t="s">
        <v>896</v>
      </c>
      <c r="J91" t="s">
        <v>897</v>
      </c>
      <c r="K91" t="s">
        <v>914</v>
      </c>
      <c r="L91" t="s">
        <v>915</v>
      </c>
      <c r="M91" t="s">
        <v>916</v>
      </c>
      <c r="N91" t="s">
        <v>945</v>
      </c>
      <c r="O91" t="s">
        <v>946</v>
      </c>
      <c r="P91" t="s">
        <v>1053</v>
      </c>
      <c r="Q91" t="s">
        <v>1054</v>
      </c>
      <c r="R91" t="s">
        <v>1055</v>
      </c>
      <c r="S91" t="s">
        <v>1056</v>
      </c>
    </row>
    <row r="92" spans="1:23" x14ac:dyDescent="0.25">
      <c r="A92" t="s">
        <v>200</v>
      </c>
      <c r="B92" t="s">
        <v>201</v>
      </c>
      <c r="C92" t="s">
        <v>1106</v>
      </c>
      <c r="D92" t="s">
        <v>1107</v>
      </c>
      <c r="E92" t="s">
        <v>892</v>
      </c>
      <c r="F92" t="s">
        <v>893</v>
      </c>
      <c r="G92" t="s">
        <v>894</v>
      </c>
      <c r="H92" t="s">
        <v>895</v>
      </c>
      <c r="I92" t="s">
        <v>896</v>
      </c>
      <c r="J92" t="s">
        <v>897</v>
      </c>
      <c r="K92" t="s">
        <v>932</v>
      </c>
      <c r="L92" t="s">
        <v>933</v>
      </c>
      <c r="M92" t="s">
        <v>934</v>
      </c>
      <c r="N92" t="s">
        <v>935</v>
      </c>
      <c r="O92" t="s">
        <v>936</v>
      </c>
      <c r="P92" t="s">
        <v>937</v>
      </c>
      <c r="Q92" t="s">
        <v>938</v>
      </c>
      <c r="R92" t="s">
        <v>939</v>
      </c>
      <c r="S92" t="s">
        <v>994</v>
      </c>
      <c r="T92" t="s">
        <v>995</v>
      </c>
      <c r="U92" t="s">
        <v>996</v>
      </c>
      <c r="V92" t="s">
        <v>1108</v>
      </c>
      <c r="W92" t="s">
        <v>1109</v>
      </c>
    </row>
    <row r="93" spans="1:23" x14ac:dyDescent="0.25">
      <c r="A93" t="s">
        <v>202</v>
      </c>
      <c r="B93" t="s">
        <v>203</v>
      </c>
      <c r="C93" t="s">
        <v>1077</v>
      </c>
      <c r="D93" t="s">
        <v>1110</v>
      </c>
      <c r="E93" t="s">
        <v>892</v>
      </c>
      <c r="F93" t="s">
        <v>893</v>
      </c>
      <c r="G93" t="s">
        <v>894</v>
      </c>
      <c r="H93" t="s">
        <v>895</v>
      </c>
      <c r="I93" t="s">
        <v>896</v>
      </c>
      <c r="J93" t="s">
        <v>897</v>
      </c>
      <c r="K93" t="s">
        <v>914</v>
      </c>
      <c r="L93" t="s">
        <v>1079</v>
      </c>
      <c r="M93" t="s">
        <v>1080</v>
      </c>
      <c r="N93" t="s">
        <v>1081</v>
      </c>
    </row>
    <row r="94" spans="1:23" x14ac:dyDescent="0.25">
      <c r="A94" t="s">
        <v>204</v>
      </c>
      <c r="B94" t="s">
        <v>205</v>
      </c>
      <c r="C94" t="s">
        <v>1051</v>
      </c>
      <c r="D94" t="s">
        <v>1111</v>
      </c>
      <c r="E94" t="s">
        <v>892</v>
      </c>
      <c r="F94" t="s">
        <v>893</v>
      </c>
      <c r="G94" t="s">
        <v>894</v>
      </c>
      <c r="H94" t="s">
        <v>895</v>
      </c>
      <c r="I94" t="s">
        <v>896</v>
      </c>
      <c r="J94" t="s">
        <v>897</v>
      </c>
      <c r="K94" t="s">
        <v>914</v>
      </c>
      <c r="L94" t="s">
        <v>915</v>
      </c>
      <c r="M94" t="s">
        <v>916</v>
      </c>
      <c r="N94" t="s">
        <v>945</v>
      </c>
      <c r="O94" t="s">
        <v>946</v>
      </c>
      <c r="P94" t="s">
        <v>1053</v>
      </c>
      <c r="Q94" t="s">
        <v>1054</v>
      </c>
      <c r="R94" t="s">
        <v>1055</v>
      </c>
      <c r="S94" t="s">
        <v>1056</v>
      </c>
    </row>
    <row r="95" spans="1:23" x14ac:dyDescent="0.25">
      <c r="A95" t="s">
        <v>206</v>
      </c>
      <c r="B95" t="s">
        <v>207</v>
      </c>
      <c r="C95" t="s">
        <v>999</v>
      </c>
      <c r="D95" t="s">
        <v>1112</v>
      </c>
      <c r="E95" t="s">
        <v>892</v>
      </c>
      <c r="F95" t="s">
        <v>893</v>
      </c>
      <c r="G95" t="s">
        <v>894</v>
      </c>
      <c r="H95" t="s">
        <v>895</v>
      </c>
      <c r="I95" t="s">
        <v>896</v>
      </c>
      <c r="J95" t="s">
        <v>897</v>
      </c>
      <c r="K95" t="s">
        <v>914</v>
      </c>
      <c r="L95" t="s">
        <v>915</v>
      </c>
      <c r="M95" t="s">
        <v>961</v>
      </c>
      <c r="N95" t="s">
        <v>1001</v>
      </c>
      <c r="O95" t="s">
        <v>1002</v>
      </c>
      <c r="P95" t="s">
        <v>1003</v>
      </c>
    </row>
    <row r="96" spans="1:23" x14ac:dyDescent="0.25">
      <c r="A96" t="s">
        <v>208</v>
      </c>
      <c r="B96" t="s">
        <v>209</v>
      </c>
      <c r="C96" t="s">
        <v>999</v>
      </c>
      <c r="D96" t="s">
        <v>1113</v>
      </c>
      <c r="E96" t="s">
        <v>892</v>
      </c>
      <c r="F96" t="s">
        <v>893</v>
      </c>
      <c r="G96" t="s">
        <v>894</v>
      </c>
      <c r="H96" t="s">
        <v>895</v>
      </c>
      <c r="I96" t="s">
        <v>896</v>
      </c>
      <c r="J96" t="s">
        <v>897</v>
      </c>
      <c r="K96" t="s">
        <v>914</v>
      </c>
      <c r="L96" t="s">
        <v>915</v>
      </c>
      <c r="M96" t="s">
        <v>961</v>
      </c>
      <c r="N96" t="s">
        <v>1001</v>
      </c>
      <c r="O96" t="s">
        <v>1002</v>
      </c>
      <c r="P96" t="s">
        <v>1003</v>
      </c>
    </row>
    <row r="97" spans="1:20" x14ac:dyDescent="0.25">
      <c r="A97" t="s">
        <v>210</v>
      </c>
      <c r="B97" t="s">
        <v>211</v>
      </c>
      <c r="C97" t="s">
        <v>1051</v>
      </c>
      <c r="D97" t="s">
        <v>1114</v>
      </c>
      <c r="E97" t="s">
        <v>892</v>
      </c>
      <c r="F97" t="s">
        <v>893</v>
      </c>
      <c r="G97" t="s">
        <v>894</v>
      </c>
      <c r="H97" t="s">
        <v>895</v>
      </c>
      <c r="I97" t="s">
        <v>896</v>
      </c>
      <c r="J97" t="s">
        <v>897</v>
      </c>
      <c r="K97" t="s">
        <v>914</v>
      </c>
      <c r="L97" t="s">
        <v>915</v>
      </c>
      <c r="M97" t="s">
        <v>916</v>
      </c>
      <c r="N97" t="s">
        <v>945</v>
      </c>
      <c r="O97" t="s">
        <v>946</v>
      </c>
      <c r="P97" t="s">
        <v>1053</v>
      </c>
      <c r="Q97" t="s">
        <v>1054</v>
      </c>
      <c r="R97" t="s">
        <v>1055</v>
      </c>
      <c r="S97" t="s">
        <v>1056</v>
      </c>
    </row>
    <row r="98" spans="1:20" x14ac:dyDescent="0.25">
      <c r="A98" t="s">
        <v>212</v>
      </c>
      <c r="B98" t="s">
        <v>213</v>
      </c>
      <c r="C98" t="s">
        <v>999</v>
      </c>
      <c r="D98" t="s">
        <v>1115</v>
      </c>
      <c r="E98" t="s">
        <v>892</v>
      </c>
      <c r="F98" t="s">
        <v>893</v>
      </c>
      <c r="G98" t="s">
        <v>894</v>
      </c>
      <c r="H98" t="s">
        <v>895</v>
      </c>
      <c r="I98" t="s">
        <v>896</v>
      </c>
      <c r="J98" t="s">
        <v>897</v>
      </c>
      <c r="K98" t="s">
        <v>914</v>
      </c>
      <c r="L98" t="s">
        <v>915</v>
      </c>
      <c r="M98" t="s">
        <v>961</v>
      </c>
      <c r="N98" t="s">
        <v>1001</v>
      </c>
      <c r="O98" t="s">
        <v>1002</v>
      </c>
      <c r="P98" t="s">
        <v>1003</v>
      </c>
    </row>
    <row r="99" spans="1:20" x14ac:dyDescent="0.25">
      <c r="A99" t="s">
        <v>214</v>
      </c>
      <c r="B99" t="s">
        <v>215</v>
      </c>
      <c r="C99" t="s">
        <v>1051</v>
      </c>
      <c r="D99" t="s">
        <v>1116</v>
      </c>
      <c r="E99" t="s">
        <v>892</v>
      </c>
      <c r="F99" t="s">
        <v>893</v>
      </c>
      <c r="G99" t="s">
        <v>894</v>
      </c>
      <c r="H99" t="s">
        <v>895</v>
      </c>
      <c r="I99" t="s">
        <v>896</v>
      </c>
      <c r="J99" t="s">
        <v>897</v>
      </c>
      <c r="K99" t="s">
        <v>914</v>
      </c>
      <c r="L99" t="s">
        <v>915</v>
      </c>
      <c r="M99" t="s">
        <v>916</v>
      </c>
      <c r="N99" t="s">
        <v>945</v>
      </c>
      <c r="O99" t="s">
        <v>946</v>
      </c>
      <c r="P99" t="s">
        <v>1053</v>
      </c>
      <c r="Q99" t="s">
        <v>1054</v>
      </c>
      <c r="R99" t="s">
        <v>1055</v>
      </c>
      <c r="S99" t="s">
        <v>1056</v>
      </c>
    </row>
    <row r="100" spans="1:20" x14ac:dyDescent="0.25">
      <c r="A100" t="s">
        <v>216</v>
      </c>
      <c r="B100" t="s">
        <v>217</v>
      </c>
      <c r="C100" t="s">
        <v>999</v>
      </c>
      <c r="D100" t="s">
        <v>1117</v>
      </c>
      <c r="E100" t="s">
        <v>892</v>
      </c>
      <c r="F100" t="s">
        <v>893</v>
      </c>
      <c r="G100" t="s">
        <v>894</v>
      </c>
      <c r="H100" t="s">
        <v>895</v>
      </c>
      <c r="I100" t="s">
        <v>896</v>
      </c>
      <c r="J100" t="s">
        <v>897</v>
      </c>
      <c r="K100" t="s">
        <v>914</v>
      </c>
      <c r="L100" t="s">
        <v>915</v>
      </c>
      <c r="M100" t="s">
        <v>961</v>
      </c>
      <c r="N100" t="s">
        <v>1001</v>
      </c>
      <c r="O100" t="s">
        <v>1002</v>
      </c>
      <c r="P100" t="s">
        <v>1003</v>
      </c>
    </row>
    <row r="101" spans="1:20" x14ac:dyDescent="0.25">
      <c r="A101" t="s">
        <v>218</v>
      </c>
      <c r="B101" t="s">
        <v>219</v>
      </c>
      <c r="C101" t="s">
        <v>1057</v>
      </c>
      <c r="D101" t="s">
        <v>1118</v>
      </c>
      <c r="E101" t="s">
        <v>892</v>
      </c>
      <c r="F101" t="s">
        <v>893</v>
      </c>
      <c r="G101" t="s">
        <v>894</v>
      </c>
      <c r="H101" t="s">
        <v>895</v>
      </c>
      <c r="I101" t="s">
        <v>896</v>
      </c>
      <c r="J101" t="s">
        <v>897</v>
      </c>
      <c r="K101" t="s">
        <v>914</v>
      </c>
      <c r="L101" t="s">
        <v>1059</v>
      </c>
      <c r="M101" t="s">
        <v>1060</v>
      </c>
      <c r="N101" t="s">
        <v>1061</v>
      </c>
      <c r="O101" t="s">
        <v>1062</v>
      </c>
    </row>
    <row r="102" spans="1:20" x14ac:dyDescent="0.25">
      <c r="A102" t="s">
        <v>220</v>
      </c>
      <c r="B102" t="s">
        <v>221</v>
      </c>
      <c r="C102" t="s">
        <v>1063</v>
      </c>
      <c r="D102" t="s">
        <v>1119</v>
      </c>
      <c r="E102" t="s">
        <v>892</v>
      </c>
      <c r="F102" t="s">
        <v>893</v>
      </c>
      <c r="G102" t="s">
        <v>894</v>
      </c>
      <c r="H102" t="s">
        <v>895</v>
      </c>
      <c r="I102" t="s">
        <v>896</v>
      </c>
      <c r="J102" t="s">
        <v>897</v>
      </c>
      <c r="K102" t="s">
        <v>914</v>
      </c>
      <c r="L102" t="s">
        <v>915</v>
      </c>
      <c r="M102" t="s">
        <v>916</v>
      </c>
      <c r="N102" t="s">
        <v>945</v>
      </c>
      <c r="O102" t="s">
        <v>946</v>
      </c>
      <c r="P102" t="s">
        <v>947</v>
      </c>
      <c r="Q102" t="s">
        <v>948</v>
      </c>
      <c r="R102" t="s">
        <v>949</v>
      </c>
      <c r="S102" t="s">
        <v>1065</v>
      </c>
    </row>
    <row r="103" spans="1:20" x14ac:dyDescent="0.25">
      <c r="A103" t="s">
        <v>222</v>
      </c>
      <c r="B103" t="s">
        <v>223</v>
      </c>
      <c r="C103" t="s">
        <v>1063</v>
      </c>
      <c r="D103" t="s">
        <v>1120</v>
      </c>
      <c r="E103" t="s">
        <v>892</v>
      </c>
      <c r="F103" t="s">
        <v>893</v>
      </c>
      <c r="G103" t="s">
        <v>894</v>
      </c>
      <c r="H103" t="s">
        <v>895</v>
      </c>
      <c r="I103" t="s">
        <v>896</v>
      </c>
      <c r="J103" t="s">
        <v>897</v>
      </c>
      <c r="K103" t="s">
        <v>914</v>
      </c>
      <c r="L103" t="s">
        <v>915</v>
      </c>
      <c r="M103" t="s">
        <v>916</v>
      </c>
      <c r="N103" t="s">
        <v>945</v>
      </c>
      <c r="O103" t="s">
        <v>946</v>
      </c>
      <c r="P103" t="s">
        <v>947</v>
      </c>
      <c r="Q103" t="s">
        <v>948</v>
      </c>
      <c r="R103" t="s">
        <v>949</v>
      </c>
      <c r="S103" t="s">
        <v>1065</v>
      </c>
    </row>
    <row r="104" spans="1:20" x14ac:dyDescent="0.25">
      <c r="A104" t="s">
        <v>224</v>
      </c>
      <c r="B104" t="s">
        <v>225</v>
      </c>
      <c r="C104" t="s">
        <v>1063</v>
      </c>
      <c r="D104" t="s">
        <v>1121</v>
      </c>
      <c r="E104" t="s">
        <v>892</v>
      </c>
      <c r="F104" t="s">
        <v>893</v>
      </c>
      <c r="G104" t="s">
        <v>894</v>
      </c>
      <c r="H104" t="s">
        <v>895</v>
      </c>
      <c r="I104" t="s">
        <v>896</v>
      </c>
      <c r="J104" t="s">
        <v>897</v>
      </c>
      <c r="K104" t="s">
        <v>914</v>
      </c>
      <c r="L104" t="s">
        <v>915</v>
      </c>
      <c r="M104" t="s">
        <v>916</v>
      </c>
      <c r="N104" t="s">
        <v>945</v>
      </c>
      <c r="O104" t="s">
        <v>946</v>
      </c>
      <c r="P104" t="s">
        <v>947</v>
      </c>
      <c r="Q104" t="s">
        <v>948</v>
      </c>
      <c r="R104" t="s">
        <v>949</v>
      </c>
      <c r="S104" t="s">
        <v>1065</v>
      </c>
    </row>
    <row r="105" spans="1:20" x14ac:dyDescent="0.25">
      <c r="A105" t="s">
        <v>226</v>
      </c>
      <c r="B105" t="s">
        <v>227</v>
      </c>
      <c r="C105" t="s">
        <v>979</v>
      </c>
      <c r="D105" t="s">
        <v>1122</v>
      </c>
      <c r="E105" t="s">
        <v>892</v>
      </c>
      <c r="F105" t="s">
        <v>893</v>
      </c>
      <c r="G105" t="s">
        <v>894</v>
      </c>
      <c r="H105" t="s">
        <v>895</v>
      </c>
      <c r="I105" t="s">
        <v>896</v>
      </c>
      <c r="J105" t="s">
        <v>897</v>
      </c>
      <c r="K105" t="s">
        <v>914</v>
      </c>
      <c r="L105" t="s">
        <v>915</v>
      </c>
      <c r="M105" t="s">
        <v>916</v>
      </c>
      <c r="N105" t="s">
        <v>917</v>
      </c>
      <c r="O105" t="s">
        <v>918</v>
      </c>
      <c r="P105" t="s">
        <v>981</v>
      </c>
      <c r="Q105" t="s">
        <v>982</v>
      </c>
      <c r="R105" t="s">
        <v>983</v>
      </c>
      <c r="S105" t="s">
        <v>984</v>
      </c>
      <c r="T105" t="s">
        <v>985</v>
      </c>
    </row>
    <row r="106" spans="1:20" x14ac:dyDescent="0.25">
      <c r="A106" t="s">
        <v>228</v>
      </c>
      <c r="B106" t="s">
        <v>229</v>
      </c>
      <c r="C106" t="s">
        <v>1063</v>
      </c>
      <c r="D106" t="s">
        <v>1123</v>
      </c>
      <c r="E106" t="s">
        <v>892</v>
      </c>
      <c r="F106" t="s">
        <v>893</v>
      </c>
      <c r="G106" t="s">
        <v>894</v>
      </c>
      <c r="H106" t="s">
        <v>895</v>
      </c>
      <c r="I106" t="s">
        <v>896</v>
      </c>
      <c r="J106" t="s">
        <v>897</v>
      </c>
      <c r="K106" t="s">
        <v>914</v>
      </c>
      <c r="L106" t="s">
        <v>915</v>
      </c>
      <c r="M106" t="s">
        <v>916</v>
      </c>
      <c r="N106" t="s">
        <v>945</v>
      </c>
      <c r="O106" t="s">
        <v>946</v>
      </c>
      <c r="P106" t="s">
        <v>947</v>
      </c>
      <c r="Q106" t="s">
        <v>948</v>
      </c>
      <c r="R106" t="s">
        <v>949</v>
      </c>
      <c r="S106" t="s">
        <v>1065</v>
      </c>
    </row>
    <row r="107" spans="1:20" x14ac:dyDescent="0.25">
      <c r="A107" t="s">
        <v>230</v>
      </c>
      <c r="B107" t="s">
        <v>231</v>
      </c>
      <c r="C107" t="s">
        <v>1063</v>
      </c>
      <c r="D107" t="s">
        <v>1124</v>
      </c>
      <c r="E107" t="s">
        <v>892</v>
      </c>
      <c r="F107" t="s">
        <v>893</v>
      </c>
      <c r="G107" t="s">
        <v>894</v>
      </c>
      <c r="H107" t="s">
        <v>895</v>
      </c>
      <c r="I107" t="s">
        <v>896</v>
      </c>
      <c r="J107" t="s">
        <v>897</v>
      </c>
      <c r="K107" t="s">
        <v>914</v>
      </c>
      <c r="L107" t="s">
        <v>915</v>
      </c>
      <c r="M107" t="s">
        <v>916</v>
      </c>
      <c r="N107" t="s">
        <v>945</v>
      </c>
      <c r="O107" t="s">
        <v>946</v>
      </c>
      <c r="P107" t="s">
        <v>947</v>
      </c>
      <c r="Q107" t="s">
        <v>948</v>
      </c>
      <c r="R107" t="s">
        <v>949</v>
      </c>
      <c r="S107" t="s">
        <v>1065</v>
      </c>
    </row>
    <row r="108" spans="1:20" x14ac:dyDescent="0.25">
      <c r="A108" t="s">
        <v>232</v>
      </c>
      <c r="B108" t="s">
        <v>233</v>
      </c>
      <c r="C108" t="s">
        <v>1063</v>
      </c>
      <c r="D108" t="s">
        <v>1125</v>
      </c>
      <c r="E108" t="s">
        <v>892</v>
      </c>
      <c r="F108" t="s">
        <v>893</v>
      </c>
      <c r="G108" t="s">
        <v>894</v>
      </c>
      <c r="H108" t="s">
        <v>895</v>
      </c>
      <c r="I108" t="s">
        <v>896</v>
      </c>
      <c r="J108" t="s">
        <v>897</v>
      </c>
      <c r="K108" t="s">
        <v>914</v>
      </c>
      <c r="L108" t="s">
        <v>915</v>
      </c>
      <c r="M108" t="s">
        <v>916</v>
      </c>
      <c r="N108" t="s">
        <v>945</v>
      </c>
      <c r="O108" t="s">
        <v>946</v>
      </c>
      <c r="P108" t="s">
        <v>947</v>
      </c>
      <c r="Q108" t="s">
        <v>948</v>
      </c>
      <c r="R108" t="s">
        <v>949</v>
      </c>
      <c r="S108" t="s">
        <v>1065</v>
      </c>
    </row>
    <row r="109" spans="1:20" x14ac:dyDescent="0.25">
      <c r="A109" t="s">
        <v>234</v>
      </c>
      <c r="B109" t="s">
        <v>235</v>
      </c>
      <c r="C109" t="s">
        <v>1063</v>
      </c>
      <c r="D109" t="s">
        <v>1126</v>
      </c>
      <c r="E109" t="s">
        <v>892</v>
      </c>
      <c r="F109" t="s">
        <v>893</v>
      </c>
      <c r="G109" t="s">
        <v>894</v>
      </c>
      <c r="H109" t="s">
        <v>895</v>
      </c>
      <c r="I109" t="s">
        <v>896</v>
      </c>
      <c r="J109" t="s">
        <v>897</v>
      </c>
      <c r="K109" t="s">
        <v>914</v>
      </c>
      <c r="L109" t="s">
        <v>915</v>
      </c>
      <c r="M109" t="s">
        <v>916</v>
      </c>
      <c r="N109" t="s">
        <v>945</v>
      </c>
      <c r="O109" t="s">
        <v>946</v>
      </c>
      <c r="P109" t="s">
        <v>947</v>
      </c>
      <c r="Q109" t="s">
        <v>948</v>
      </c>
      <c r="R109" t="s">
        <v>949</v>
      </c>
      <c r="S109" t="s">
        <v>1065</v>
      </c>
    </row>
    <row r="110" spans="1:20" x14ac:dyDescent="0.25">
      <c r="A110" t="s">
        <v>236</v>
      </c>
      <c r="B110" t="s">
        <v>237</v>
      </c>
      <c r="C110" t="s">
        <v>1063</v>
      </c>
      <c r="D110" t="s">
        <v>1127</v>
      </c>
      <c r="E110" t="s">
        <v>892</v>
      </c>
      <c r="F110" t="s">
        <v>893</v>
      </c>
      <c r="G110" t="s">
        <v>894</v>
      </c>
      <c r="H110" t="s">
        <v>895</v>
      </c>
      <c r="I110" t="s">
        <v>896</v>
      </c>
      <c r="J110" t="s">
        <v>897</v>
      </c>
      <c r="K110" t="s">
        <v>914</v>
      </c>
      <c r="L110" t="s">
        <v>915</v>
      </c>
      <c r="M110" t="s">
        <v>916</v>
      </c>
      <c r="N110" t="s">
        <v>945</v>
      </c>
      <c r="O110" t="s">
        <v>946</v>
      </c>
      <c r="P110" t="s">
        <v>947</v>
      </c>
      <c r="Q110" t="s">
        <v>948</v>
      </c>
      <c r="R110" t="s">
        <v>949</v>
      </c>
      <c r="S110" t="s">
        <v>1065</v>
      </c>
    </row>
    <row r="111" spans="1:20" x14ac:dyDescent="0.25">
      <c r="A111" t="s">
        <v>238</v>
      </c>
      <c r="B111" t="s">
        <v>239</v>
      </c>
      <c r="C111" t="s">
        <v>1051</v>
      </c>
      <c r="D111" t="s">
        <v>1128</v>
      </c>
      <c r="E111" t="s">
        <v>892</v>
      </c>
      <c r="F111" t="s">
        <v>893</v>
      </c>
      <c r="G111" t="s">
        <v>894</v>
      </c>
      <c r="H111" t="s">
        <v>895</v>
      </c>
      <c r="I111" t="s">
        <v>896</v>
      </c>
      <c r="J111" t="s">
        <v>897</v>
      </c>
      <c r="K111" t="s">
        <v>914</v>
      </c>
      <c r="L111" t="s">
        <v>915</v>
      </c>
      <c r="M111" t="s">
        <v>916</v>
      </c>
      <c r="N111" t="s">
        <v>945</v>
      </c>
      <c r="O111" t="s">
        <v>946</v>
      </c>
      <c r="P111" t="s">
        <v>1053</v>
      </c>
      <c r="Q111" t="s">
        <v>1054</v>
      </c>
      <c r="R111" t="s">
        <v>1055</v>
      </c>
      <c r="S111" t="s">
        <v>1056</v>
      </c>
    </row>
    <row r="112" spans="1:20" x14ac:dyDescent="0.25">
      <c r="A112" t="s">
        <v>240</v>
      </c>
      <c r="B112" t="s">
        <v>241</v>
      </c>
      <c r="C112" t="s">
        <v>1051</v>
      </c>
      <c r="D112" t="s">
        <v>1129</v>
      </c>
      <c r="E112" t="s">
        <v>892</v>
      </c>
      <c r="F112" t="s">
        <v>893</v>
      </c>
      <c r="G112" t="s">
        <v>894</v>
      </c>
      <c r="H112" t="s">
        <v>895</v>
      </c>
      <c r="I112" t="s">
        <v>896</v>
      </c>
      <c r="J112" t="s">
        <v>897</v>
      </c>
      <c r="K112" t="s">
        <v>914</v>
      </c>
      <c r="L112" t="s">
        <v>915</v>
      </c>
      <c r="M112" t="s">
        <v>916</v>
      </c>
      <c r="N112" t="s">
        <v>945</v>
      </c>
      <c r="O112" t="s">
        <v>946</v>
      </c>
      <c r="P112" t="s">
        <v>1053</v>
      </c>
      <c r="Q112" t="s">
        <v>1054</v>
      </c>
      <c r="R112" t="s">
        <v>1055</v>
      </c>
      <c r="S112" t="s">
        <v>1056</v>
      </c>
    </row>
    <row r="113" spans="1:23" x14ac:dyDescent="0.25">
      <c r="A113" t="s">
        <v>242</v>
      </c>
      <c r="B113" t="s">
        <v>243</v>
      </c>
      <c r="C113" t="s">
        <v>1051</v>
      </c>
      <c r="D113" t="s">
        <v>1130</v>
      </c>
      <c r="E113" t="s">
        <v>892</v>
      </c>
      <c r="F113" t="s">
        <v>893</v>
      </c>
      <c r="G113" t="s">
        <v>894</v>
      </c>
      <c r="H113" t="s">
        <v>895</v>
      </c>
      <c r="I113" t="s">
        <v>896</v>
      </c>
      <c r="J113" t="s">
        <v>897</v>
      </c>
      <c r="K113" t="s">
        <v>914</v>
      </c>
      <c r="L113" t="s">
        <v>915</v>
      </c>
      <c r="M113" t="s">
        <v>916</v>
      </c>
      <c r="N113" t="s">
        <v>945</v>
      </c>
      <c r="O113" t="s">
        <v>946</v>
      </c>
      <c r="P113" t="s">
        <v>1053</v>
      </c>
      <c r="Q113" t="s">
        <v>1054</v>
      </c>
      <c r="R113" t="s">
        <v>1055</v>
      </c>
      <c r="S113" t="s">
        <v>1056</v>
      </c>
    </row>
    <row r="114" spans="1:23" x14ac:dyDescent="0.25">
      <c r="A114" t="s">
        <v>244</v>
      </c>
      <c r="B114" t="s">
        <v>245</v>
      </c>
      <c r="C114" t="s">
        <v>1051</v>
      </c>
      <c r="D114" t="s">
        <v>1131</v>
      </c>
      <c r="E114" t="s">
        <v>892</v>
      </c>
      <c r="F114" t="s">
        <v>893</v>
      </c>
      <c r="G114" t="s">
        <v>894</v>
      </c>
      <c r="H114" t="s">
        <v>895</v>
      </c>
      <c r="I114" t="s">
        <v>896</v>
      </c>
      <c r="J114" t="s">
        <v>897</v>
      </c>
      <c r="K114" t="s">
        <v>914</v>
      </c>
      <c r="L114" t="s">
        <v>915</v>
      </c>
      <c r="M114" t="s">
        <v>916</v>
      </c>
      <c r="N114" t="s">
        <v>945</v>
      </c>
      <c r="O114" t="s">
        <v>946</v>
      </c>
      <c r="P114" t="s">
        <v>1053</v>
      </c>
      <c r="Q114" t="s">
        <v>1054</v>
      </c>
      <c r="R114" t="s">
        <v>1055</v>
      </c>
      <c r="S114" t="s">
        <v>1056</v>
      </c>
    </row>
    <row r="115" spans="1:23" x14ac:dyDescent="0.25">
      <c r="A115" t="s">
        <v>246</v>
      </c>
      <c r="B115" t="s">
        <v>247</v>
      </c>
      <c r="C115" t="s">
        <v>1051</v>
      </c>
      <c r="D115" t="s">
        <v>1132</v>
      </c>
      <c r="E115" t="s">
        <v>892</v>
      </c>
      <c r="F115" t="s">
        <v>893</v>
      </c>
      <c r="G115" t="s">
        <v>894</v>
      </c>
      <c r="H115" t="s">
        <v>895</v>
      </c>
      <c r="I115" t="s">
        <v>896</v>
      </c>
      <c r="J115" t="s">
        <v>897</v>
      </c>
      <c r="K115" t="s">
        <v>914</v>
      </c>
      <c r="L115" t="s">
        <v>915</v>
      </c>
      <c r="M115" t="s">
        <v>916</v>
      </c>
      <c r="N115" t="s">
        <v>945</v>
      </c>
      <c r="O115" t="s">
        <v>946</v>
      </c>
      <c r="P115" t="s">
        <v>1053</v>
      </c>
      <c r="Q115" t="s">
        <v>1054</v>
      </c>
      <c r="R115" t="s">
        <v>1055</v>
      </c>
      <c r="S115" t="s">
        <v>1056</v>
      </c>
    </row>
    <row r="116" spans="1:23" x14ac:dyDescent="0.25">
      <c r="A116" t="s">
        <v>248</v>
      </c>
      <c r="B116" t="s">
        <v>249</v>
      </c>
      <c r="C116" t="s">
        <v>1051</v>
      </c>
      <c r="D116" t="s">
        <v>1133</v>
      </c>
      <c r="E116" t="s">
        <v>892</v>
      </c>
      <c r="F116" t="s">
        <v>893</v>
      </c>
      <c r="G116" t="s">
        <v>894</v>
      </c>
      <c r="H116" t="s">
        <v>895</v>
      </c>
      <c r="I116" t="s">
        <v>896</v>
      </c>
      <c r="J116" t="s">
        <v>897</v>
      </c>
      <c r="K116" t="s">
        <v>914</v>
      </c>
      <c r="L116" t="s">
        <v>915</v>
      </c>
      <c r="M116" t="s">
        <v>916</v>
      </c>
      <c r="N116" t="s">
        <v>945</v>
      </c>
      <c r="O116" t="s">
        <v>946</v>
      </c>
      <c r="P116" t="s">
        <v>1053</v>
      </c>
      <c r="Q116" t="s">
        <v>1054</v>
      </c>
      <c r="R116" t="s">
        <v>1055</v>
      </c>
      <c r="S116" t="s">
        <v>1056</v>
      </c>
    </row>
    <row r="117" spans="1:23" x14ac:dyDescent="0.25">
      <c r="A117" t="s">
        <v>250</v>
      </c>
      <c r="B117" t="s">
        <v>251</v>
      </c>
      <c r="C117" t="s">
        <v>1051</v>
      </c>
      <c r="D117" t="s">
        <v>1134</v>
      </c>
      <c r="E117" t="s">
        <v>892</v>
      </c>
      <c r="F117" t="s">
        <v>893</v>
      </c>
      <c r="G117" t="s">
        <v>894</v>
      </c>
      <c r="H117" t="s">
        <v>895</v>
      </c>
      <c r="I117" t="s">
        <v>896</v>
      </c>
      <c r="J117" t="s">
        <v>897</v>
      </c>
      <c r="K117" t="s">
        <v>914</v>
      </c>
      <c r="L117" t="s">
        <v>915</v>
      </c>
      <c r="M117" t="s">
        <v>916</v>
      </c>
      <c r="N117" t="s">
        <v>945</v>
      </c>
      <c r="O117" t="s">
        <v>946</v>
      </c>
      <c r="P117" t="s">
        <v>1053</v>
      </c>
      <c r="Q117" t="s">
        <v>1054</v>
      </c>
      <c r="R117" t="s">
        <v>1055</v>
      </c>
      <c r="S117" t="s">
        <v>1056</v>
      </c>
    </row>
    <row r="118" spans="1:23" x14ac:dyDescent="0.25">
      <c r="A118" t="s">
        <v>254</v>
      </c>
      <c r="B118" t="s">
        <v>255</v>
      </c>
      <c r="C118" t="s">
        <v>1135</v>
      </c>
      <c r="D118" t="s">
        <v>1136</v>
      </c>
      <c r="E118" t="s">
        <v>892</v>
      </c>
      <c r="F118" t="s">
        <v>893</v>
      </c>
      <c r="G118" t="s">
        <v>894</v>
      </c>
      <c r="H118" t="s">
        <v>895</v>
      </c>
      <c r="I118" t="s">
        <v>896</v>
      </c>
      <c r="J118" t="s">
        <v>897</v>
      </c>
      <c r="K118" t="s">
        <v>914</v>
      </c>
      <c r="L118" t="s">
        <v>915</v>
      </c>
      <c r="M118" t="s">
        <v>961</v>
      </c>
      <c r="N118" t="s">
        <v>962</v>
      </c>
      <c r="O118" t="s">
        <v>989</v>
      </c>
      <c r="P118" t="s">
        <v>1137</v>
      </c>
      <c r="Q118" t="s">
        <v>1138</v>
      </c>
    </row>
    <row r="119" spans="1:23" x14ac:dyDescent="0.25">
      <c r="A119" t="s">
        <v>256</v>
      </c>
      <c r="B119" t="s">
        <v>257</v>
      </c>
      <c r="C119" t="s">
        <v>1135</v>
      </c>
      <c r="D119" t="s">
        <v>1139</v>
      </c>
      <c r="E119" t="s">
        <v>892</v>
      </c>
      <c r="F119" t="s">
        <v>893</v>
      </c>
      <c r="G119" t="s">
        <v>894</v>
      </c>
      <c r="H119" t="s">
        <v>895</v>
      </c>
      <c r="I119" t="s">
        <v>896</v>
      </c>
      <c r="J119" t="s">
        <v>897</v>
      </c>
      <c r="K119" t="s">
        <v>914</v>
      </c>
      <c r="L119" t="s">
        <v>915</v>
      </c>
      <c r="M119" t="s">
        <v>961</v>
      </c>
      <c r="N119" t="s">
        <v>962</v>
      </c>
      <c r="O119" t="s">
        <v>989</v>
      </c>
      <c r="P119" t="s">
        <v>1137</v>
      </c>
      <c r="Q119" t="s">
        <v>1138</v>
      </c>
    </row>
    <row r="120" spans="1:23" x14ac:dyDescent="0.25">
      <c r="A120" t="s">
        <v>258</v>
      </c>
      <c r="B120" t="s">
        <v>259</v>
      </c>
      <c r="C120" t="s">
        <v>1135</v>
      </c>
      <c r="D120" t="s">
        <v>1140</v>
      </c>
      <c r="E120" t="s">
        <v>892</v>
      </c>
      <c r="F120" t="s">
        <v>893</v>
      </c>
      <c r="G120" t="s">
        <v>894</v>
      </c>
      <c r="H120" t="s">
        <v>895</v>
      </c>
      <c r="I120" t="s">
        <v>896</v>
      </c>
      <c r="J120" t="s">
        <v>897</v>
      </c>
      <c r="K120" t="s">
        <v>914</v>
      </c>
      <c r="L120" t="s">
        <v>915</v>
      </c>
      <c r="M120" t="s">
        <v>961</v>
      </c>
      <c r="N120" t="s">
        <v>962</v>
      </c>
      <c r="O120" t="s">
        <v>989</v>
      </c>
      <c r="P120" t="s">
        <v>1137</v>
      </c>
      <c r="Q120" t="s">
        <v>1138</v>
      </c>
    </row>
    <row r="121" spans="1:23" x14ac:dyDescent="0.25">
      <c r="A121" t="s">
        <v>260</v>
      </c>
      <c r="B121" t="s">
        <v>261</v>
      </c>
      <c r="C121" t="s">
        <v>1135</v>
      </c>
      <c r="D121" t="s">
        <v>1141</v>
      </c>
      <c r="E121" t="s">
        <v>892</v>
      </c>
      <c r="F121" t="s">
        <v>893</v>
      </c>
      <c r="G121" t="s">
        <v>894</v>
      </c>
      <c r="H121" t="s">
        <v>895</v>
      </c>
      <c r="I121" t="s">
        <v>896</v>
      </c>
      <c r="J121" t="s">
        <v>897</v>
      </c>
      <c r="K121" t="s">
        <v>914</v>
      </c>
      <c r="L121" t="s">
        <v>915</v>
      </c>
      <c r="M121" t="s">
        <v>961</v>
      </c>
      <c r="N121" t="s">
        <v>962</v>
      </c>
      <c r="O121" t="s">
        <v>989</v>
      </c>
      <c r="P121" t="s">
        <v>1137</v>
      </c>
      <c r="Q121" t="s">
        <v>1138</v>
      </c>
    </row>
    <row r="122" spans="1:23" x14ac:dyDescent="0.25">
      <c r="A122" t="s">
        <v>262</v>
      </c>
      <c r="B122" t="s">
        <v>263</v>
      </c>
      <c r="C122" t="s">
        <v>1135</v>
      </c>
      <c r="D122" t="s">
        <v>1142</v>
      </c>
      <c r="E122" t="s">
        <v>892</v>
      </c>
      <c r="F122" t="s">
        <v>893</v>
      </c>
      <c r="G122" t="s">
        <v>894</v>
      </c>
      <c r="H122" t="s">
        <v>895</v>
      </c>
      <c r="I122" t="s">
        <v>896</v>
      </c>
      <c r="J122" t="s">
        <v>897</v>
      </c>
      <c r="K122" t="s">
        <v>914</v>
      </c>
      <c r="L122" t="s">
        <v>915</v>
      </c>
      <c r="M122" t="s">
        <v>961</v>
      </c>
      <c r="N122" t="s">
        <v>962</v>
      </c>
      <c r="O122" t="s">
        <v>989</v>
      </c>
      <c r="P122" t="s">
        <v>1137</v>
      </c>
      <c r="Q122" t="s">
        <v>1138</v>
      </c>
    </row>
    <row r="123" spans="1:23" x14ac:dyDescent="0.25">
      <c r="A123" t="s">
        <v>264</v>
      </c>
      <c r="B123" t="s">
        <v>265</v>
      </c>
      <c r="C123" t="s">
        <v>1135</v>
      </c>
      <c r="D123" t="s">
        <v>1143</v>
      </c>
      <c r="E123" t="s">
        <v>892</v>
      </c>
      <c r="F123" t="s">
        <v>893</v>
      </c>
      <c r="G123" t="s">
        <v>894</v>
      </c>
      <c r="H123" t="s">
        <v>895</v>
      </c>
      <c r="I123" t="s">
        <v>896</v>
      </c>
      <c r="J123" t="s">
        <v>897</v>
      </c>
      <c r="K123" t="s">
        <v>914</v>
      </c>
      <c r="L123" t="s">
        <v>915</v>
      </c>
      <c r="M123" t="s">
        <v>961</v>
      </c>
      <c r="N123" t="s">
        <v>962</v>
      </c>
      <c r="O123" t="s">
        <v>989</v>
      </c>
      <c r="P123" t="s">
        <v>1137</v>
      </c>
      <c r="Q123" t="s">
        <v>1138</v>
      </c>
    </row>
    <row r="124" spans="1:23" x14ac:dyDescent="0.25">
      <c r="A124" t="s">
        <v>266</v>
      </c>
      <c r="B124" t="s">
        <v>267</v>
      </c>
      <c r="C124" t="s">
        <v>1135</v>
      </c>
      <c r="D124" t="s">
        <v>1144</v>
      </c>
      <c r="E124" t="s">
        <v>892</v>
      </c>
      <c r="F124" t="s">
        <v>893</v>
      </c>
      <c r="G124" t="s">
        <v>894</v>
      </c>
      <c r="H124" t="s">
        <v>895</v>
      </c>
      <c r="I124" t="s">
        <v>896</v>
      </c>
      <c r="J124" t="s">
        <v>897</v>
      </c>
      <c r="K124" t="s">
        <v>914</v>
      </c>
      <c r="L124" t="s">
        <v>915</v>
      </c>
      <c r="M124" t="s">
        <v>961</v>
      </c>
      <c r="N124" t="s">
        <v>962</v>
      </c>
      <c r="O124" t="s">
        <v>989</v>
      </c>
      <c r="P124" t="s">
        <v>1137</v>
      </c>
      <c r="Q124" t="s">
        <v>1138</v>
      </c>
    </row>
    <row r="125" spans="1:23" x14ac:dyDescent="0.25">
      <c r="A125" t="s">
        <v>268</v>
      </c>
      <c r="B125" t="s">
        <v>269</v>
      </c>
      <c r="C125" t="s">
        <v>1135</v>
      </c>
      <c r="D125" t="s">
        <v>1145</v>
      </c>
      <c r="E125" t="s">
        <v>892</v>
      </c>
      <c r="F125" t="s">
        <v>893</v>
      </c>
      <c r="G125" t="s">
        <v>894</v>
      </c>
      <c r="H125" t="s">
        <v>895</v>
      </c>
      <c r="I125" t="s">
        <v>896</v>
      </c>
      <c r="J125" t="s">
        <v>897</v>
      </c>
      <c r="K125" t="s">
        <v>914</v>
      </c>
      <c r="L125" t="s">
        <v>915</v>
      </c>
      <c r="M125" t="s">
        <v>961</v>
      </c>
      <c r="N125" t="s">
        <v>962</v>
      </c>
      <c r="O125" t="s">
        <v>989</v>
      </c>
      <c r="P125" t="s">
        <v>1137</v>
      </c>
      <c r="Q125" t="s">
        <v>1138</v>
      </c>
    </row>
    <row r="126" spans="1:23" x14ac:dyDescent="0.25">
      <c r="A126" t="s">
        <v>270</v>
      </c>
      <c r="B126" t="s">
        <v>271</v>
      </c>
      <c r="C126" t="s">
        <v>992</v>
      </c>
      <c r="D126" t="s">
        <v>1146</v>
      </c>
      <c r="E126" t="s">
        <v>892</v>
      </c>
      <c r="F126" t="s">
        <v>893</v>
      </c>
      <c r="G126" t="s">
        <v>894</v>
      </c>
      <c r="H126" t="s">
        <v>895</v>
      </c>
      <c r="I126" t="s">
        <v>896</v>
      </c>
      <c r="J126" t="s">
        <v>897</v>
      </c>
      <c r="K126" t="s">
        <v>932</v>
      </c>
      <c r="L126" t="s">
        <v>933</v>
      </c>
      <c r="M126" t="s">
        <v>934</v>
      </c>
      <c r="N126" t="s">
        <v>935</v>
      </c>
      <c r="O126" t="s">
        <v>936</v>
      </c>
      <c r="P126" t="s">
        <v>937</v>
      </c>
      <c r="Q126" t="s">
        <v>938</v>
      </c>
      <c r="R126" t="s">
        <v>939</v>
      </c>
      <c r="S126" t="s">
        <v>994</v>
      </c>
      <c r="T126" t="s">
        <v>995</v>
      </c>
      <c r="U126" t="s">
        <v>996</v>
      </c>
      <c r="V126" t="s">
        <v>997</v>
      </c>
      <c r="W126" t="s">
        <v>998</v>
      </c>
    </row>
    <row r="127" spans="1:23" x14ac:dyDescent="0.25">
      <c r="A127" t="s">
        <v>272</v>
      </c>
      <c r="B127" t="s">
        <v>273</v>
      </c>
      <c r="C127" t="s">
        <v>1147</v>
      </c>
      <c r="D127" t="s">
        <v>1148</v>
      </c>
      <c r="E127" t="s">
        <v>892</v>
      </c>
      <c r="F127" t="s">
        <v>893</v>
      </c>
      <c r="G127" t="s">
        <v>894</v>
      </c>
      <c r="H127" t="s">
        <v>895</v>
      </c>
      <c r="I127" t="s">
        <v>896</v>
      </c>
      <c r="J127" t="s">
        <v>897</v>
      </c>
      <c r="K127" t="s">
        <v>914</v>
      </c>
      <c r="L127" t="s">
        <v>915</v>
      </c>
      <c r="M127" t="s">
        <v>961</v>
      </c>
      <c r="N127" t="s">
        <v>1149</v>
      </c>
      <c r="O127" t="s">
        <v>1150</v>
      </c>
      <c r="P127" t="s">
        <v>1151</v>
      </c>
      <c r="Q127" t="s">
        <v>1152</v>
      </c>
    </row>
    <row r="128" spans="1:23" x14ac:dyDescent="0.25">
      <c r="A128" t="s">
        <v>274</v>
      </c>
      <c r="B128" t="s">
        <v>275</v>
      </c>
      <c r="C128" t="s">
        <v>1147</v>
      </c>
      <c r="D128" t="s">
        <v>1153</v>
      </c>
      <c r="E128" t="s">
        <v>892</v>
      </c>
      <c r="F128" t="s">
        <v>893</v>
      </c>
      <c r="G128" t="s">
        <v>894</v>
      </c>
      <c r="H128" t="s">
        <v>895</v>
      </c>
      <c r="I128" t="s">
        <v>896</v>
      </c>
      <c r="J128" t="s">
        <v>897</v>
      </c>
      <c r="K128" t="s">
        <v>914</v>
      </c>
      <c r="L128" t="s">
        <v>915</v>
      </c>
      <c r="M128" t="s">
        <v>961</v>
      </c>
      <c r="N128" t="s">
        <v>1149</v>
      </c>
      <c r="O128" t="s">
        <v>1150</v>
      </c>
      <c r="P128" t="s">
        <v>1151</v>
      </c>
      <c r="Q128" t="s">
        <v>1152</v>
      </c>
    </row>
    <row r="129" spans="1:18" x14ac:dyDescent="0.25">
      <c r="A129" t="s">
        <v>276</v>
      </c>
      <c r="B129" t="s">
        <v>277</v>
      </c>
      <c r="C129" t="s">
        <v>1147</v>
      </c>
      <c r="D129" t="s">
        <v>1154</v>
      </c>
      <c r="E129" t="s">
        <v>892</v>
      </c>
      <c r="F129" t="s">
        <v>893</v>
      </c>
      <c r="G129" t="s">
        <v>894</v>
      </c>
      <c r="H129" t="s">
        <v>895</v>
      </c>
      <c r="I129" t="s">
        <v>896</v>
      </c>
      <c r="J129" t="s">
        <v>897</v>
      </c>
      <c r="K129" t="s">
        <v>914</v>
      </c>
      <c r="L129" t="s">
        <v>915</v>
      </c>
      <c r="M129" t="s">
        <v>961</v>
      </c>
      <c r="N129" t="s">
        <v>1149</v>
      </c>
      <c r="O129" t="s">
        <v>1150</v>
      </c>
      <c r="P129" t="s">
        <v>1151</v>
      </c>
      <c r="Q129" t="s">
        <v>1152</v>
      </c>
    </row>
    <row r="130" spans="1:18" x14ac:dyDescent="0.25">
      <c r="A130" t="s">
        <v>278</v>
      </c>
      <c r="B130" t="s">
        <v>279</v>
      </c>
      <c r="C130" t="s">
        <v>1147</v>
      </c>
      <c r="D130" t="s">
        <v>1155</v>
      </c>
      <c r="E130" t="s">
        <v>892</v>
      </c>
      <c r="F130" t="s">
        <v>893</v>
      </c>
      <c r="G130" t="s">
        <v>894</v>
      </c>
      <c r="H130" t="s">
        <v>895</v>
      </c>
      <c r="I130" t="s">
        <v>896</v>
      </c>
      <c r="J130" t="s">
        <v>897</v>
      </c>
      <c r="K130" t="s">
        <v>914</v>
      </c>
      <c r="L130" t="s">
        <v>915</v>
      </c>
      <c r="M130" t="s">
        <v>961</v>
      </c>
      <c r="N130" t="s">
        <v>1149</v>
      </c>
      <c r="O130" t="s">
        <v>1150</v>
      </c>
      <c r="P130" t="s">
        <v>1151</v>
      </c>
      <c r="Q130" t="s">
        <v>1152</v>
      </c>
    </row>
    <row r="131" spans="1:18" x14ac:dyDescent="0.25">
      <c r="A131" t="s">
        <v>280</v>
      </c>
      <c r="B131" t="s">
        <v>281</v>
      </c>
      <c r="C131" t="s">
        <v>1147</v>
      </c>
      <c r="D131" t="s">
        <v>1156</v>
      </c>
      <c r="E131" t="s">
        <v>892</v>
      </c>
      <c r="F131" t="s">
        <v>893</v>
      </c>
      <c r="G131" t="s">
        <v>894</v>
      </c>
      <c r="H131" t="s">
        <v>895</v>
      </c>
      <c r="I131" t="s">
        <v>896</v>
      </c>
      <c r="J131" t="s">
        <v>897</v>
      </c>
      <c r="K131" t="s">
        <v>914</v>
      </c>
      <c r="L131" t="s">
        <v>915</v>
      </c>
      <c r="M131" t="s">
        <v>961</v>
      </c>
      <c r="N131" t="s">
        <v>1149</v>
      </c>
      <c r="O131" t="s">
        <v>1150</v>
      </c>
      <c r="P131" t="s">
        <v>1151</v>
      </c>
      <c r="Q131" t="s">
        <v>1152</v>
      </c>
    </row>
    <row r="132" spans="1:18" x14ac:dyDescent="0.25">
      <c r="A132" t="s">
        <v>282</v>
      </c>
      <c r="B132" t="s">
        <v>283</v>
      </c>
      <c r="C132" t="s">
        <v>1147</v>
      </c>
      <c r="D132" t="s">
        <v>1157</v>
      </c>
      <c r="E132" t="s">
        <v>892</v>
      </c>
      <c r="F132" t="s">
        <v>893</v>
      </c>
      <c r="G132" t="s">
        <v>894</v>
      </c>
      <c r="H132" t="s">
        <v>895</v>
      </c>
      <c r="I132" t="s">
        <v>896</v>
      </c>
      <c r="J132" t="s">
        <v>897</v>
      </c>
      <c r="K132" t="s">
        <v>914</v>
      </c>
      <c r="L132" t="s">
        <v>915</v>
      </c>
      <c r="M132" t="s">
        <v>961</v>
      </c>
      <c r="N132" t="s">
        <v>1149</v>
      </c>
      <c r="O132" t="s">
        <v>1150</v>
      </c>
      <c r="P132" t="s">
        <v>1151</v>
      </c>
      <c r="Q132" t="s">
        <v>1152</v>
      </c>
    </row>
    <row r="133" spans="1:18" x14ac:dyDescent="0.25">
      <c r="A133" t="s">
        <v>284</v>
      </c>
      <c r="B133" t="s">
        <v>285</v>
      </c>
      <c r="C133" t="s">
        <v>1147</v>
      </c>
      <c r="D133" t="s">
        <v>1158</v>
      </c>
      <c r="E133" t="s">
        <v>892</v>
      </c>
      <c r="F133" t="s">
        <v>893</v>
      </c>
      <c r="G133" t="s">
        <v>894</v>
      </c>
      <c r="H133" t="s">
        <v>895</v>
      </c>
      <c r="I133" t="s">
        <v>896</v>
      </c>
      <c r="J133" t="s">
        <v>897</v>
      </c>
      <c r="K133" t="s">
        <v>914</v>
      </c>
      <c r="L133" t="s">
        <v>915</v>
      </c>
      <c r="M133" t="s">
        <v>961</v>
      </c>
      <c r="N133" t="s">
        <v>1149</v>
      </c>
      <c r="O133" t="s">
        <v>1150</v>
      </c>
      <c r="P133" t="s">
        <v>1151</v>
      </c>
      <c r="Q133" t="s">
        <v>1152</v>
      </c>
    </row>
    <row r="134" spans="1:18" x14ac:dyDescent="0.25">
      <c r="A134" t="s">
        <v>286</v>
      </c>
      <c r="B134" t="s">
        <v>287</v>
      </c>
      <c r="C134" t="s">
        <v>1147</v>
      </c>
      <c r="D134" t="s">
        <v>1159</v>
      </c>
      <c r="E134" t="s">
        <v>892</v>
      </c>
      <c r="F134" t="s">
        <v>893</v>
      </c>
      <c r="G134" t="s">
        <v>894</v>
      </c>
      <c r="H134" t="s">
        <v>895</v>
      </c>
      <c r="I134" t="s">
        <v>896</v>
      </c>
      <c r="J134" t="s">
        <v>897</v>
      </c>
      <c r="K134" t="s">
        <v>914</v>
      </c>
      <c r="L134" t="s">
        <v>915</v>
      </c>
      <c r="M134" t="s">
        <v>961</v>
      </c>
      <c r="N134" t="s">
        <v>1149</v>
      </c>
      <c r="O134" t="s">
        <v>1150</v>
      </c>
      <c r="P134" t="s">
        <v>1151</v>
      </c>
      <c r="Q134" t="s">
        <v>1152</v>
      </c>
    </row>
    <row r="135" spans="1:18" x14ac:dyDescent="0.25">
      <c r="A135" t="s">
        <v>288</v>
      </c>
      <c r="B135" t="s">
        <v>289</v>
      </c>
      <c r="C135" t="s">
        <v>1147</v>
      </c>
      <c r="D135" t="s">
        <v>1160</v>
      </c>
      <c r="E135" t="s">
        <v>892</v>
      </c>
      <c r="F135" t="s">
        <v>893</v>
      </c>
      <c r="G135" t="s">
        <v>894</v>
      </c>
      <c r="H135" t="s">
        <v>895</v>
      </c>
      <c r="I135" t="s">
        <v>896</v>
      </c>
      <c r="J135" t="s">
        <v>897</v>
      </c>
      <c r="K135" t="s">
        <v>914</v>
      </c>
      <c r="L135" t="s">
        <v>915</v>
      </c>
      <c r="M135" t="s">
        <v>961</v>
      </c>
      <c r="N135" t="s">
        <v>1149</v>
      </c>
      <c r="O135" t="s">
        <v>1150</v>
      </c>
      <c r="P135" t="s">
        <v>1151</v>
      </c>
      <c r="Q135" t="s">
        <v>1152</v>
      </c>
    </row>
    <row r="136" spans="1:18" x14ac:dyDescent="0.25">
      <c r="A136" t="s">
        <v>290</v>
      </c>
      <c r="B136" t="s">
        <v>291</v>
      </c>
      <c r="C136" t="s">
        <v>1147</v>
      </c>
      <c r="D136" t="s">
        <v>1161</v>
      </c>
      <c r="E136" t="s">
        <v>892</v>
      </c>
      <c r="F136" t="s">
        <v>893</v>
      </c>
      <c r="G136" t="s">
        <v>894</v>
      </c>
      <c r="H136" t="s">
        <v>895</v>
      </c>
      <c r="I136" t="s">
        <v>896</v>
      </c>
      <c r="J136" t="s">
        <v>897</v>
      </c>
      <c r="K136" t="s">
        <v>914</v>
      </c>
      <c r="L136" t="s">
        <v>915</v>
      </c>
      <c r="M136" t="s">
        <v>961</v>
      </c>
      <c r="N136" t="s">
        <v>1149</v>
      </c>
      <c r="O136" t="s">
        <v>1150</v>
      </c>
      <c r="P136" t="s">
        <v>1151</v>
      </c>
      <c r="Q136" t="s">
        <v>1152</v>
      </c>
    </row>
    <row r="137" spans="1:18" x14ac:dyDescent="0.25">
      <c r="A137" t="s">
        <v>292</v>
      </c>
      <c r="B137" t="s">
        <v>293</v>
      </c>
      <c r="C137" t="s">
        <v>1162</v>
      </c>
      <c r="D137" t="s">
        <v>1163</v>
      </c>
      <c r="E137" t="s">
        <v>892</v>
      </c>
      <c r="F137" t="s">
        <v>893</v>
      </c>
      <c r="G137" t="s">
        <v>894</v>
      </c>
      <c r="H137" t="s">
        <v>895</v>
      </c>
      <c r="I137" t="s">
        <v>896</v>
      </c>
      <c r="J137" t="s">
        <v>897</v>
      </c>
      <c r="K137" t="s">
        <v>914</v>
      </c>
      <c r="L137" t="s">
        <v>915</v>
      </c>
      <c r="M137" t="s">
        <v>916</v>
      </c>
      <c r="N137" t="s">
        <v>945</v>
      </c>
      <c r="O137" t="s">
        <v>946</v>
      </c>
      <c r="P137" t="s">
        <v>947</v>
      </c>
      <c r="Q137" t="s">
        <v>1164</v>
      </c>
      <c r="R137" t="s">
        <v>1165</v>
      </c>
    </row>
    <row r="138" spans="1:18" x14ac:dyDescent="0.25">
      <c r="A138" t="s">
        <v>294</v>
      </c>
      <c r="B138" t="s">
        <v>295</v>
      </c>
      <c r="C138" t="s">
        <v>1162</v>
      </c>
      <c r="D138" t="s">
        <v>1166</v>
      </c>
      <c r="E138" t="s">
        <v>892</v>
      </c>
      <c r="F138" t="s">
        <v>893</v>
      </c>
      <c r="G138" t="s">
        <v>894</v>
      </c>
      <c r="H138" t="s">
        <v>895</v>
      </c>
      <c r="I138" t="s">
        <v>896</v>
      </c>
      <c r="J138" t="s">
        <v>897</v>
      </c>
      <c r="K138" t="s">
        <v>914</v>
      </c>
      <c r="L138" t="s">
        <v>915</v>
      </c>
      <c r="M138" t="s">
        <v>916</v>
      </c>
      <c r="N138" t="s">
        <v>945</v>
      </c>
      <c r="O138" t="s">
        <v>946</v>
      </c>
      <c r="P138" t="s">
        <v>947</v>
      </c>
      <c r="Q138" t="s">
        <v>1164</v>
      </c>
      <c r="R138" t="s">
        <v>1165</v>
      </c>
    </row>
    <row r="139" spans="1:18" x14ac:dyDescent="0.25">
      <c r="A139" t="s">
        <v>296</v>
      </c>
      <c r="B139" t="s">
        <v>297</v>
      </c>
      <c r="C139" t="s">
        <v>1162</v>
      </c>
      <c r="D139" t="s">
        <v>1167</v>
      </c>
      <c r="E139" t="s">
        <v>892</v>
      </c>
      <c r="F139" t="s">
        <v>893</v>
      </c>
      <c r="G139" t="s">
        <v>894</v>
      </c>
      <c r="H139" t="s">
        <v>895</v>
      </c>
      <c r="I139" t="s">
        <v>896</v>
      </c>
      <c r="J139" t="s">
        <v>897</v>
      </c>
      <c r="K139" t="s">
        <v>914</v>
      </c>
      <c r="L139" t="s">
        <v>915</v>
      </c>
      <c r="M139" t="s">
        <v>916</v>
      </c>
      <c r="N139" t="s">
        <v>945</v>
      </c>
      <c r="O139" t="s">
        <v>946</v>
      </c>
      <c r="P139" t="s">
        <v>947</v>
      </c>
      <c r="Q139" t="s">
        <v>1164</v>
      </c>
      <c r="R139" t="s">
        <v>1165</v>
      </c>
    </row>
    <row r="140" spans="1:18" x14ac:dyDescent="0.25">
      <c r="A140" t="s">
        <v>298</v>
      </c>
      <c r="B140" t="s">
        <v>299</v>
      </c>
      <c r="C140" t="s">
        <v>1162</v>
      </c>
      <c r="D140" t="s">
        <v>1168</v>
      </c>
      <c r="E140" t="s">
        <v>892</v>
      </c>
      <c r="F140" t="s">
        <v>893</v>
      </c>
      <c r="G140" t="s">
        <v>894</v>
      </c>
      <c r="H140" t="s">
        <v>895</v>
      </c>
      <c r="I140" t="s">
        <v>896</v>
      </c>
      <c r="J140" t="s">
        <v>897</v>
      </c>
      <c r="K140" t="s">
        <v>914</v>
      </c>
      <c r="L140" t="s">
        <v>915</v>
      </c>
      <c r="M140" t="s">
        <v>916</v>
      </c>
      <c r="N140" t="s">
        <v>945</v>
      </c>
      <c r="O140" t="s">
        <v>946</v>
      </c>
      <c r="P140" t="s">
        <v>947</v>
      </c>
      <c r="Q140" t="s">
        <v>1164</v>
      </c>
      <c r="R140" t="s">
        <v>1165</v>
      </c>
    </row>
    <row r="141" spans="1:18" x14ac:dyDescent="0.25">
      <c r="A141" t="s">
        <v>300</v>
      </c>
      <c r="B141" t="s">
        <v>301</v>
      </c>
      <c r="C141" t="s">
        <v>1162</v>
      </c>
      <c r="D141" t="s">
        <v>1169</v>
      </c>
      <c r="E141" t="s">
        <v>892</v>
      </c>
      <c r="F141" t="s">
        <v>893</v>
      </c>
      <c r="G141" t="s">
        <v>894</v>
      </c>
      <c r="H141" t="s">
        <v>895</v>
      </c>
      <c r="I141" t="s">
        <v>896</v>
      </c>
      <c r="J141" t="s">
        <v>897</v>
      </c>
      <c r="K141" t="s">
        <v>914</v>
      </c>
      <c r="L141" t="s">
        <v>915</v>
      </c>
      <c r="M141" t="s">
        <v>916</v>
      </c>
      <c r="N141" t="s">
        <v>945</v>
      </c>
      <c r="O141" t="s">
        <v>946</v>
      </c>
      <c r="P141" t="s">
        <v>947</v>
      </c>
      <c r="Q141" t="s">
        <v>1164</v>
      </c>
      <c r="R141" t="s">
        <v>1165</v>
      </c>
    </row>
    <row r="142" spans="1:18" x14ac:dyDescent="0.25">
      <c r="A142" t="s">
        <v>302</v>
      </c>
      <c r="B142" t="s">
        <v>303</v>
      </c>
      <c r="C142" t="s">
        <v>1162</v>
      </c>
      <c r="D142" t="s">
        <v>1170</v>
      </c>
      <c r="E142" t="s">
        <v>892</v>
      </c>
      <c r="F142" t="s">
        <v>893</v>
      </c>
      <c r="G142" t="s">
        <v>894</v>
      </c>
      <c r="H142" t="s">
        <v>895</v>
      </c>
      <c r="I142" t="s">
        <v>896</v>
      </c>
      <c r="J142" t="s">
        <v>897</v>
      </c>
      <c r="K142" t="s">
        <v>914</v>
      </c>
      <c r="L142" t="s">
        <v>915</v>
      </c>
      <c r="M142" t="s">
        <v>916</v>
      </c>
      <c r="N142" t="s">
        <v>945</v>
      </c>
      <c r="O142" t="s">
        <v>946</v>
      </c>
      <c r="P142" t="s">
        <v>947</v>
      </c>
      <c r="Q142" t="s">
        <v>1164</v>
      </c>
      <c r="R142" t="s">
        <v>1165</v>
      </c>
    </row>
    <row r="143" spans="1:18" x14ac:dyDescent="0.25">
      <c r="A143" t="s">
        <v>304</v>
      </c>
      <c r="B143" t="s">
        <v>305</v>
      </c>
      <c r="C143" t="s">
        <v>1162</v>
      </c>
      <c r="D143" t="s">
        <v>1171</v>
      </c>
      <c r="E143" t="s">
        <v>892</v>
      </c>
      <c r="F143" t="s">
        <v>893</v>
      </c>
      <c r="G143" t="s">
        <v>894</v>
      </c>
      <c r="H143" t="s">
        <v>895</v>
      </c>
      <c r="I143" t="s">
        <v>896</v>
      </c>
      <c r="J143" t="s">
        <v>897</v>
      </c>
      <c r="K143" t="s">
        <v>914</v>
      </c>
      <c r="L143" t="s">
        <v>915</v>
      </c>
      <c r="M143" t="s">
        <v>916</v>
      </c>
      <c r="N143" t="s">
        <v>945</v>
      </c>
      <c r="O143" t="s">
        <v>946</v>
      </c>
      <c r="P143" t="s">
        <v>947</v>
      </c>
      <c r="Q143" t="s">
        <v>1164</v>
      </c>
      <c r="R143" t="s">
        <v>1165</v>
      </c>
    </row>
    <row r="144" spans="1:18" x14ac:dyDescent="0.25">
      <c r="A144" t="s">
        <v>306</v>
      </c>
      <c r="B144" t="s">
        <v>307</v>
      </c>
      <c r="C144" t="s">
        <v>1162</v>
      </c>
      <c r="D144" t="s">
        <v>1172</v>
      </c>
      <c r="E144" t="s">
        <v>892</v>
      </c>
      <c r="F144" t="s">
        <v>893</v>
      </c>
      <c r="G144" t="s">
        <v>894</v>
      </c>
      <c r="H144" t="s">
        <v>895</v>
      </c>
      <c r="I144" t="s">
        <v>896</v>
      </c>
      <c r="J144" t="s">
        <v>897</v>
      </c>
      <c r="K144" t="s">
        <v>914</v>
      </c>
      <c r="L144" t="s">
        <v>915</v>
      </c>
      <c r="M144" t="s">
        <v>916</v>
      </c>
      <c r="N144" t="s">
        <v>945</v>
      </c>
      <c r="O144" t="s">
        <v>946</v>
      </c>
      <c r="P144" t="s">
        <v>947</v>
      </c>
      <c r="Q144" t="s">
        <v>1164</v>
      </c>
      <c r="R144" t="s">
        <v>1165</v>
      </c>
    </row>
    <row r="145" spans="1:20" x14ac:dyDescent="0.25">
      <c r="A145" t="s">
        <v>308</v>
      </c>
      <c r="B145" t="s">
        <v>309</v>
      </c>
      <c r="C145" t="s">
        <v>1173</v>
      </c>
      <c r="D145" t="s">
        <v>1174</v>
      </c>
      <c r="E145" t="s">
        <v>892</v>
      </c>
      <c r="F145" t="s">
        <v>893</v>
      </c>
      <c r="G145" t="s">
        <v>894</v>
      </c>
      <c r="H145" t="s">
        <v>895</v>
      </c>
      <c r="I145" t="s">
        <v>896</v>
      </c>
      <c r="J145" t="s">
        <v>897</v>
      </c>
      <c r="K145" t="s">
        <v>914</v>
      </c>
      <c r="L145" t="s">
        <v>915</v>
      </c>
      <c r="M145" t="s">
        <v>916</v>
      </c>
      <c r="N145" t="s">
        <v>917</v>
      </c>
      <c r="O145" t="s">
        <v>1175</v>
      </c>
      <c r="P145" t="s">
        <v>1176</v>
      </c>
      <c r="Q145" t="s">
        <v>1177</v>
      </c>
    </row>
    <row r="146" spans="1:20" x14ac:dyDescent="0.25">
      <c r="A146" t="s">
        <v>310</v>
      </c>
      <c r="B146" t="s">
        <v>311</v>
      </c>
      <c r="C146" t="s">
        <v>1173</v>
      </c>
      <c r="D146" t="s">
        <v>1178</v>
      </c>
      <c r="E146" t="s">
        <v>892</v>
      </c>
      <c r="F146" t="s">
        <v>893</v>
      </c>
      <c r="G146" t="s">
        <v>894</v>
      </c>
      <c r="H146" t="s">
        <v>895</v>
      </c>
      <c r="I146" t="s">
        <v>896</v>
      </c>
      <c r="J146" t="s">
        <v>897</v>
      </c>
      <c r="K146" t="s">
        <v>914</v>
      </c>
      <c r="L146" t="s">
        <v>915</v>
      </c>
      <c r="M146" t="s">
        <v>916</v>
      </c>
      <c r="N146" t="s">
        <v>917</v>
      </c>
      <c r="O146" t="s">
        <v>1175</v>
      </c>
      <c r="P146" t="s">
        <v>1176</v>
      </c>
      <c r="Q146" t="s">
        <v>1177</v>
      </c>
    </row>
    <row r="147" spans="1:20" x14ac:dyDescent="0.25">
      <c r="A147" t="s">
        <v>312</v>
      </c>
      <c r="B147" t="s">
        <v>313</v>
      </c>
      <c r="C147" t="s">
        <v>1173</v>
      </c>
      <c r="D147" t="s">
        <v>1179</v>
      </c>
      <c r="E147" t="s">
        <v>892</v>
      </c>
      <c r="F147" t="s">
        <v>893</v>
      </c>
      <c r="G147" t="s">
        <v>894</v>
      </c>
      <c r="H147" t="s">
        <v>895</v>
      </c>
      <c r="I147" t="s">
        <v>896</v>
      </c>
      <c r="J147" t="s">
        <v>897</v>
      </c>
      <c r="K147" t="s">
        <v>914</v>
      </c>
      <c r="L147" t="s">
        <v>915</v>
      </c>
      <c r="M147" t="s">
        <v>916</v>
      </c>
      <c r="N147" t="s">
        <v>917</v>
      </c>
      <c r="O147" t="s">
        <v>1175</v>
      </c>
      <c r="P147" t="s">
        <v>1176</v>
      </c>
      <c r="Q147" t="s">
        <v>1177</v>
      </c>
    </row>
    <row r="148" spans="1:20" x14ac:dyDescent="0.25">
      <c r="A148" t="s">
        <v>314</v>
      </c>
      <c r="B148" t="s">
        <v>315</v>
      </c>
      <c r="C148" t="s">
        <v>1173</v>
      </c>
      <c r="D148" t="s">
        <v>1180</v>
      </c>
      <c r="E148" t="s">
        <v>892</v>
      </c>
      <c r="F148" t="s">
        <v>893</v>
      </c>
      <c r="G148" t="s">
        <v>894</v>
      </c>
      <c r="H148" t="s">
        <v>895</v>
      </c>
      <c r="I148" t="s">
        <v>896</v>
      </c>
      <c r="J148" t="s">
        <v>897</v>
      </c>
      <c r="K148" t="s">
        <v>914</v>
      </c>
      <c r="L148" t="s">
        <v>915</v>
      </c>
      <c r="M148" t="s">
        <v>916</v>
      </c>
      <c r="N148" t="s">
        <v>917</v>
      </c>
      <c r="O148" t="s">
        <v>1175</v>
      </c>
      <c r="P148" t="s">
        <v>1176</v>
      </c>
      <c r="Q148" t="s">
        <v>1177</v>
      </c>
    </row>
    <row r="149" spans="1:20" x14ac:dyDescent="0.25">
      <c r="A149" t="s">
        <v>316</v>
      </c>
      <c r="B149" t="s">
        <v>317</v>
      </c>
      <c r="C149" t="s">
        <v>1173</v>
      </c>
      <c r="D149" t="s">
        <v>1181</v>
      </c>
      <c r="E149" t="s">
        <v>892</v>
      </c>
      <c r="F149" t="s">
        <v>893</v>
      </c>
      <c r="G149" t="s">
        <v>894</v>
      </c>
      <c r="H149" t="s">
        <v>895</v>
      </c>
      <c r="I149" t="s">
        <v>896</v>
      </c>
      <c r="J149" t="s">
        <v>897</v>
      </c>
      <c r="K149" t="s">
        <v>914</v>
      </c>
      <c r="L149" t="s">
        <v>915</v>
      </c>
      <c r="M149" t="s">
        <v>916</v>
      </c>
      <c r="N149" t="s">
        <v>917</v>
      </c>
      <c r="O149" t="s">
        <v>1175</v>
      </c>
      <c r="P149" t="s">
        <v>1176</v>
      </c>
      <c r="Q149" t="s">
        <v>1177</v>
      </c>
    </row>
    <row r="150" spans="1:20" x14ac:dyDescent="0.25">
      <c r="A150" t="s">
        <v>318</v>
      </c>
      <c r="B150" t="s">
        <v>319</v>
      </c>
      <c r="C150" t="s">
        <v>1173</v>
      </c>
      <c r="D150" t="s">
        <v>1182</v>
      </c>
      <c r="E150" t="s">
        <v>892</v>
      </c>
      <c r="F150" t="s">
        <v>893</v>
      </c>
      <c r="G150" t="s">
        <v>894</v>
      </c>
      <c r="H150" t="s">
        <v>895</v>
      </c>
      <c r="I150" t="s">
        <v>896</v>
      </c>
      <c r="J150" t="s">
        <v>897</v>
      </c>
      <c r="K150" t="s">
        <v>914</v>
      </c>
      <c r="L150" t="s">
        <v>915</v>
      </c>
      <c r="M150" t="s">
        <v>916</v>
      </c>
      <c r="N150" t="s">
        <v>917</v>
      </c>
      <c r="O150" t="s">
        <v>1175</v>
      </c>
      <c r="P150" t="s">
        <v>1176</v>
      </c>
      <c r="Q150" t="s">
        <v>1177</v>
      </c>
    </row>
    <row r="151" spans="1:20" x14ac:dyDescent="0.25">
      <c r="A151" t="s">
        <v>320</v>
      </c>
      <c r="B151" t="s">
        <v>321</v>
      </c>
      <c r="C151" t="s">
        <v>1173</v>
      </c>
      <c r="D151" t="s">
        <v>1183</v>
      </c>
      <c r="E151" t="s">
        <v>892</v>
      </c>
      <c r="F151" t="s">
        <v>893</v>
      </c>
      <c r="G151" t="s">
        <v>894</v>
      </c>
      <c r="H151" t="s">
        <v>895</v>
      </c>
      <c r="I151" t="s">
        <v>896</v>
      </c>
      <c r="J151" t="s">
        <v>897</v>
      </c>
      <c r="K151" t="s">
        <v>914</v>
      </c>
      <c r="L151" t="s">
        <v>915</v>
      </c>
      <c r="M151" t="s">
        <v>916</v>
      </c>
      <c r="N151" t="s">
        <v>917</v>
      </c>
      <c r="O151" t="s">
        <v>1175</v>
      </c>
      <c r="P151" t="s">
        <v>1176</v>
      </c>
      <c r="Q151" t="s">
        <v>1177</v>
      </c>
    </row>
    <row r="152" spans="1:20" x14ac:dyDescent="0.25">
      <c r="A152" t="s">
        <v>322</v>
      </c>
      <c r="B152" t="s">
        <v>323</v>
      </c>
      <c r="C152" t="s">
        <v>1173</v>
      </c>
      <c r="D152" t="s">
        <v>1184</v>
      </c>
      <c r="E152" t="s">
        <v>892</v>
      </c>
      <c r="F152" t="s">
        <v>893</v>
      </c>
      <c r="G152" t="s">
        <v>894</v>
      </c>
      <c r="H152" t="s">
        <v>895</v>
      </c>
      <c r="I152" t="s">
        <v>896</v>
      </c>
      <c r="J152" t="s">
        <v>897</v>
      </c>
      <c r="K152" t="s">
        <v>914</v>
      </c>
      <c r="L152" t="s">
        <v>915</v>
      </c>
      <c r="M152" t="s">
        <v>916</v>
      </c>
      <c r="N152" t="s">
        <v>917</v>
      </c>
      <c r="O152" t="s">
        <v>1175</v>
      </c>
      <c r="P152" t="s">
        <v>1176</v>
      </c>
      <c r="Q152" t="s">
        <v>1177</v>
      </c>
    </row>
    <row r="153" spans="1:20" x14ac:dyDescent="0.25">
      <c r="A153" t="s">
        <v>324</v>
      </c>
      <c r="B153" t="s">
        <v>325</v>
      </c>
      <c r="C153" t="s">
        <v>1185</v>
      </c>
      <c r="D153" t="s">
        <v>1186</v>
      </c>
      <c r="E153" t="s">
        <v>892</v>
      </c>
      <c r="F153" t="s">
        <v>893</v>
      </c>
      <c r="G153" t="s">
        <v>894</v>
      </c>
      <c r="H153" t="s">
        <v>895</v>
      </c>
      <c r="I153" t="s">
        <v>896</v>
      </c>
      <c r="J153" t="s">
        <v>897</v>
      </c>
      <c r="K153" t="s">
        <v>914</v>
      </c>
      <c r="L153" t="s">
        <v>915</v>
      </c>
      <c r="M153" t="s">
        <v>916</v>
      </c>
      <c r="N153" t="s">
        <v>917</v>
      </c>
      <c r="O153" t="s">
        <v>918</v>
      </c>
      <c r="P153" t="s">
        <v>981</v>
      </c>
      <c r="Q153" t="s">
        <v>982</v>
      </c>
      <c r="R153" t="s">
        <v>1187</v>
      </c>
      <c r="S153" t="s">
        <v>1188</v>
      </c>
      <c r="T153" t="s">
        <v>1189</v>
      </c>
    </row>
    <row r="154" spans="1:20" x14ac:dyDescent="0.25">
      <c r="A154" t="s">
        <v>326</v>
      </c>
      <c r="B154" t="s">
        <v>327</v>
      </c>
      <c r="C154" t="s">
        <v>1185</v>
      </c>
      <c r="D154" t="s">
        <v>1190</v>
      </c>
      <c r="E154" t="s">
        <v>892</v>
      </c>
      <c r="F154" t="s">
        <v>893</v>
      </c>
      <c r="G154" t="s">
        <v>894</v>
      </c>
      <c r="H154" t="s">
        <v>895</v>
      </c>
      <c r="I154" t="s">
        <v>896</v>
      </c>
      <c r="J154" t="s">
        <v>897</v>
      </c>
      <c r="K154" t="s">
        <v>914</v>
      </c>
      <c r="L154" t="s">
        <v>915</v>
      </c>
      <c r="M154" t="s">
        <v>916</v>
      </c>
      <c r="N154" t="s">
        <v>917</v>
      </c>
      <c r="O154" t="s">
        <v>918</v>
      </c>
      <c r="P154" t="s">
        <v>981</v>
      </c>
      <c r="Q154" t="s">
        <v>982</v>
      </c>
      <c r="R154" t="s">
        <v>1187</v>
      </c>
      <c r="S154" t="s">
        <v>1188</v>
      </c>
      <c r="T154" t="s">
        <v>1189</v>
      </c>
    </row>
    <row r="155" spans="1:20" x14ac:dyDescent="0.25">
      <c r="A155" t="s">
        <v>328</v>
      </c>
      <c r="B155" t="s">
        <v>329</v>
      </c>
      <c r="C155" t="s">
        <v>1185</v>
      </c>
      <c r="D155" t="s">
        <v>1191</v>
      </c>
      <c r="E155" t="s">
        <v>892</v>
      </c>
      <c r="F155" t="s">
        <v>893</v>
      </c>
      <c r="G155" t="s">
        <v>894</v>
      </c>
      <c r="H155" t="s">
        <v>895</v>
      </c>
      <c r="I155" t="s">
        <v>896</v>
      </c>
      <c r="J155" t="s">
        <v>897</v>
      </c>
      <c r="K155" t="s">
        <v>914</v>
      </c>
      <c r="L155" t="s">
        <v>915</v>
      </c>
      <c r="M155" t="s">
        <v>916</v>
      </c>
      <c r="N155" t="s">
        <v>917</v>
      </c>
      <c r="O155" t="s">
        <v>918</v>
      </c>
      <c r="P155" t="s">
        <v>981</v>
      </c>
      <c r="Q155" t="s">
        <v>982</v>
      </c>
      <c r="R155" t="s">
        <v>1187</v>
      </c>
      <c r="S155" t="s">
        <v>1188</v>
      </c>
      <c r="T155" t="s">
        <v>1189</v>
      </c>
    </row>
    <row r="156" spans="1:20" x14ac:dyDescent="0.25">
      <c r="A156" t="s">
        <v>330</v>
      </c>
      <c r="B156" t="s">
        <v>331</v>
      </c>
      <c r="C156" t="s">
        <v>1185</v>
      </c>
      <c r="D156" t="s">
        <v>1192</v>
      </c>
      <c r="E156" t="s">
        <v>892</v>
      </c>
      <c r="F156" t="s">
        <v>893</v>
      </c>
      <c r="G156" t="s">
        <v>894</v>
      </c>
      <c r="H156" t="s">
        <v>895</v>
      </c>
      <c r="I156" t="s">
        <v>896</v>
      </c>
      <c r="J156" t="s">
        <v>897</v>
      </c>
      <c r="K156" t="s">
        <v>914</v>
      </c>
      <c r="L156" t="s">
        <v>915</v>
      </c>
      <c r="M156" t="s">
        <v>916</v>
      </c>
      <c r="N156" t="s">
        <v>917</v>
      </c>
      <c r="O156" t="s">
        <v>918</v>
      </c>
      <c r="P156" t="s">
        <v>981</v>
      </c>
      <c r="Q156" t="s">
        <v>982</v>
      </c>
      <c r="R156" t="s">
        <v>1187</v>
      </c>
      <c r="S156" t="s">
        <v>1188</v>
      </c>
      <c r="T156" t="s">
        <v>1189</v>
      </c>
    </row>
    <row r="157" spans="1:20" x14ac:dyDescent="0.25">
      <c r="A157" t="s">
        <v>332</v>
      </c>
      <c r="B157" t="s">
        <v>333</v>
      </c>
      <c r="C157" t="s">
        <v>1185</v>
      </c>
      <c r="D157" t="s">
        <v>1193</v>
      </c>
      <c r="E157" t="s">
        <v>892</v>
      </c>
      <c r="F157" t="s">
        <v>893</v>
      </c>
      <c r="G157" t="s">
        <v>894</v>
      </c>
      <c r="H157" t="s">
        <v>895</v>
      </c>
      <c r="I157" t="s">
        <v>896</v>
      </c>
      <c r="J157" t="s">
        <v>897</v>
      </c>
      <c r="K157" t="s">
        <v>914</v>
      </c>
      <c r="L157" t="s">
        <v>915</v>
      </c>
      <c r="M157" t="s">
        <v>916</v>
      </c>
      <c r="N157" t="s">
        <v>917</v>
      </c>
      <c r="O157" t="s">
        <v>918</v>
      </c>
      <c r="P157" t="s">
        <v>981</v>
      </c>
      <c r="Q157" t="s">
        <v>982</v>
      </c>
      <c r="R157" t="s">
        <v>1187</v>
      </c>
      <c r="S157" t="s">
        <v>1188</v>
      </c>
      <c r="T157" t="s">
        <v>1189</v>
      </c>
    </row>
    <row r="158" spans="1:20" x14ac:dyDescent="0.25">
      <c r="A158" t="s">
        <v>334</v>
      </c>
      <c r="B158" t="s">
        <v>335</v>
      </c>
      <c r="C158" t="s">
        <v>1185</v>
      </c>
      <c r="D158" t="s">
        <v>1194</v>
      </c>
      <c r="E158" t="s">
        <v>892</v>
      </c>
      <c r="F158" t="s">
        <v>893</v>
      </c>
      <c r="G158" t="s">
        <v>894</v>
      </c>
      <c r="H158" t="s">
        <v>895</v>
      </c>
      <c r="I158" t="s">
        <v>896</v>
      </c>
      <c r="J158" t="s">
        <v>897</v>
      </c>
      <c r="K158" t="s">
        <v>914</v>
      </c>
      <c r="L158" t="s">
        <v>915</v>
      </c>
      <c r="M158" t="s">
        <v>916</v>
      </c>
      <c r="N158" t="s">
        <v>917</v>
      </c>
      <c r="O158" t="s">
        <v>918</v>
      </c>
      <c r="P158" t="s">
        <v>981</v>
      </c>
      <c r="Q158" t="s">
        <v>982</v>
      </c>
      <c r="R158" t="s">
        <v>1187</v>
      </c>
      <c r="S158" t="s">
        <v>1188</v>
      </c>
      <c r="T158" t="s">
        <v>1189</v>
      </c>
    </row>
    <row r="159" spans="1:20" x14ac:dyDescent="0.25">
      <c r="A159" t="s">
        <v>336</v>
      </c>
      <c r="B159" t="s">
        <v>337</v>
      </c>
      <c r="C159" t="s">
        <v>1185</v>
      </c>
      <c r="D159" t="s">
        <v>1195</v>
      </c>
      <c r="E159" t="s">
        <v>892</v>
      </c>
      <c r="F159" t="s">
        <v>893</v>
      </c>
      <c r="G159" t="s">
        <v>894</v>
      </c>
      <c r="H159" t="s">
        <v>895</v>
      </c>
      <c r="I159" t="s">
        <v>896</v>
      </c>
      <c r="J159" t="s">
        <v>897</v>
      </c>
      <c r="K159" t="s">
        <v>914</v>
      </c>
      <c r="L159" t="s">
        <v>915</v>
      </c>
      <c r="M159" t="s">
        <v>916</v>
      </c>
      <c r="N159" t="s">
        <v>917</v>
      </c>
      <c r="O159" t="s">
        <v>918</v>
      </c>
      <c r="P159" t="s">
        <v>981</v>
      </c>
      <c r="Q159" t="s">
        <v>982</v>
      </c>
      <c r="R159" t="s">
        <v>1187</v>
      </c>
      <c r="S159" t="s">
        <v>1188</v>
      </c>
      <c r="T159" t="s">
        <v>1189</v>
      </c>
    </row>
    <row r="160" spans="1:20" x14ac:dyDescent="0.25">
      <c r="A160" t="s">
        <v>338</v>
      </c>
      <c r="B160" t="s">
        <v>339</v>
      </c>
      <c r="C160" t="s">
        <v>1017</v>
      </c>
      <c r="D160" t="s">
        <v>1196</v>
      </c>
      <c r="E160" t="s">
        <v>892</v>
      </c>
      <c r="F160" t="s">
        <v>893</v>
      </c>
      <c r="G160" t="s">
        <v>894</v>
      </c>
      <c r="H160" t="s">
        <v>895</v>
      </c>
      <c r="I160" t="s">
        <v>896</v>
      </c>
      <c r="J160" t="s">
        <v>897</v>
      </c>
      <c r="K160" t="s">
        <v>914</v>
      </c>
      <c r="L160" t="s">
        <v>915</v>
      </c>
      <c r="M160" t="s">
        <v>961</v>
      </c>
      <c r="N160" t="s">
        <v>1019</v>
      </c>
      <c r="O160" t="s">
        <v>1020</v>
      </c>
      <c r="P160" t="s">
        <v>1021</v>
      </c>
      <c r="Q160" t="s">
        <v>1022</v>
      </c>
      <c r="R160" t="s">
        <v>1023</v>
      </c>
      <c r="S160" t="s">
        <v>1024</v>
      </c>
    </row>
    <row r="161" spans="1:21" x14ac:dyDescent="0.25">
      <c r="A161" t="s">
        <v>340</v>
      </c>
      <c r="B161" t="s">
        <v>341</v>
      </c>
      <c r="C161" t="s">
        <v>1017</v>
      </c>
      <c r="D161" t="s">
        <v>1197</v>
      </c>
      <c r="E161" t="s">
        <v>892</v>
      </c>
      <c r="F161" t="s">
        <v>893</v>
      </c>
      <c r="G161" t="s">
        <v>894</v>
      </c>
      <c r="H161" t="s">
        <v>895</v>
      </c>
      <c r="I161" t="s">
        <v>896</v>
      </c>
      <c r="J161" t="s">
        <v>897</v>
      </c>
      <c r="K161" t="s">
        <v>914</v>
      </c>
      <c r="L161" t="s">
        <v>915</v>
      </c>
      <c r="M161" t="s">
        <v>961</v>
      </c>
      <c r="N161" t="s">
        <v>1019</v>
      </c>
      <c r="O161" t="s">
        <v>1020</v>
      </c>
      <c r="P161" t="s">
        <v>1021</v>
      </c>
      <c r="Q161" t="s">
        <v>1022</v>
      </c>
      <c r="R161" t="s">
        <v>1023</v>
      </c>
      <c r="S161" t="s">
        <v>1024</v>
      </c>
    </row>
    <row r="162" spans="1:21" x14ac:dyDescent="0.25">
      <c r="A162" t="s">
        <v>342</v>
      </c>
      <c r="B162" t="s">
        <v>343</v>
      </c>
      <c r="C162" t="s">
        <v>1198</v>
      </c>
      <c r="D162" t="s">
        <v>1199</v>
      </c>
      <c r="E162" t="s">
        <v>892</v>
      </c>
      <c r="F162" t="s">
        <v>893</v>
      </c>
      <c r="G162" t="s">
        <v>894</v>
      </c>
      <c r="H162" t="s">
        <v>895</v>
      </c>
      <c r="I162" t="s">
        <v>896</v>
      </c>
      <c r="J162" t="s">
        <v>897</v>
      </c>
      <c r="K162" t="s">
        <v>898</v>
      </c>
      <c r="L162" t="s">
        <v>899</v>
      </c>
      <c r="M162" t="s">
        <v>900</v>
      </c>
      <c r="N162" t="s">
        <v>901</v>
      </c>
      <c r="O162" t="s">
        <v>902</v>
      </c>
      <c r="P162" t="s">
        <v>1200</v>
      </c>
      <c r="Q162" t="s">
        <v>1201</v>
      </c>
      <c r="R162" t="s">
        <v>1202</v>
      </c>
      <c r="S162" t="s">
        <v>1203</v>
      </c>
      <c r="T162" t="s">
        <v>1204</v>
      </c>
      <c r="U162" t="s">
        <v>1205</v>
      </c>
    </row>
    <row r="163" spans="1:21" x14ac:dyDescent="0.25">
      <c r="A163" t="s">
        <v>344</v>
      </c>
      <c r="B163" t="s">
        <v>345</v>
      </c>
      <c r="C163" t="s">
        <v>1198</v>
      </c>
      <c r="D163" t="s">
        <v>1206</v>
      </c>
      <c r="E163" t="s">
        <v>892</v>
      </c>
      <c r="F163" t="s">
        <v>893</v>
      </c>
      <c r="G163" t="s">
        <v>894</v>
      </c>
      <c r="H163" t="s">
        <v>895</v>
      </c>
      <c r="I163" t="s">
        <v>896</v>
      </c>
      <c r="J163" t="s">
        <v>897</v>
      </c>
      <c r="K163" t="s">
        <v>898</v>
      </c>
      <c r="L163" t="s">
        <v>899</v>
      </c>
      <c r="M163" t="s">
        <v>900</v>
      </c>
      <c r="N163" t="s">
        <v>901</v>
      </c>
      <c r="O163" t="s">
        <v>902</v>
      </c>
      <c r="P163" t="s">
        <v>1200</v>
      </c>
      <c r="Q163" t="s">
        <v>1201</v>
      </c>
      <c r="R163" t="s">
        <v>1202</v>
      </c>
      <c r="S163" t="s">
        <v>1203</v>
      </c>
      <c r="T163" t="s">
        <v>1204</v>
      </c>
      <c r="U163" t="s">
        <v>1205</v>
      </c>
    </row>
    <row r="164" spans="1:21" x14ac:dyDescent="0.25">
      <c r="A164" t="s">
        <v>346</v>
      </c>
      <c r="B164" t="s">
        <v>347</v>
      </c>
      <c r="C164" t="s">
        <v>1207</v>
      </c>
      <c r="D164" t="s">
        <v>1208</v>
      </c>
      <c r="E164" t="s">
        <v>892</v>
      </c>
      <c r="F164" t="s">
        <v>893</v>
      </c>
      <c r="G164" t="s">
        <v>894</v>
      </c>
      <c r="H164" t="s">
        <v>895</v>
      </c>
      <c r="I164" t="s">
        <v>896</v>
      </c>
      <c r="J164" t="s">
        <v>897</v>
      </c>
      <c r="K164" t="s">
        <v>914</v>
      </c>
      <c r="L164" t="s">
        <v>915</v>
      </c>
      <c r="M164" t="s">
        <v>916</v>
      </c>
      <c r="N164" t="s">
        <v>945</v>
      </c>
      <c r="O164" t="s">
        <v>946</v>
      </c>
      <c r="P164" t="s">
        <v>947</v>
      </c>
      <c r="Q164" t="s">
        <v>1007</v>
      </c>
      <c r="R164" t="s">
        <v>1209</v>
      </c>
    </row>
    <row r="165" spans="1:21" x14ac:dyDescent="0.25">
      <c r="A165" t="s">
        <v>348</v>
      </c>
      <c r="B165" t="s">
        <v>349</v>
      </c>
      <c r="C165" t="s">
        <v>1207</v>
      </c>
      <c r="D165" t="s">
        <v>1210</v>
      </c>
      <c r="E165" t="s">
        <v>892</v>
      </c>
      <c r="F165" t="s">
        <v>893</v>
      </c>
      <c r="G165" t="s">
        <v>894</v>
      </c>
      <c r="H165" t="s">
        <v>895</v>
      </c>
      <c r="I165" t="s">
        <v>896</v>
      </c>
      <c r="J165" t="s">
        <v>897</v>
      </c>
      <c r="K165" t="s">
        <v>914</v>
      </c>
      <c r="L165" t="s">
        <v>915</v>
      </c>
      <c r="M165" t="s">
        <v>916</v>
      </c>
      <c r="N165" t="s">
        <v>945</v>
      </c>
      <c r="O165" t="s">
        <v>946</v>
      </c>
      <c r="P165" t="s">
        <v>947</v>
      </c>
      <c r="Q165" t="s">
        <v>1007</v>
      </c>
      <c r="R165" t="s">
        <v>1209</v>
      </c>
    </row>
    <row r="166" spans="1:21" x14ac:dyDescent="0.25">
      <c r="A166" t="s">
        <v>350</v>
      </c>
      <c r="B166" t="s">
        <v>351</v>
      </c>
      <c r="C166" t="s">
        <v>1207</v>
      </c>
      <c r="D166" t="s">
        <v>1211</v>
      </c>
      <c r="E166" t="s">
        <v>892</v>
      </c>
      <c r="F166" t="s">
        <v>893</v>
      </c>
      <c r="G166" t="s">
        <v>894</v>
      </c>
      <c r="H166" t="s">
        <v>895</v>
      </c>
      <c r="I166" t="s">
        <v>896</v>
      </c>
      <c r="J166" t="s">
        <v>897</v>
      </c>
      <c r="K166" t="s">
        <v>914</v>
      </c>
      <c r="L166" t="s">
        <v>915</v>
      </c>
      <c r="M166" t="s">
        <v>916</v>
      </c>
      <c r="N166" t="s">
        <v>945</v>
      </c>
      <c r="O166" t="s">
        <v>946</v>
      </c>
      <c r="P166" t="s">
        <v>947</v>
      </c>
      <c r="Q166" t="s">
        <v>1007</v>
      </c>
      <c r="R166" t="s">
        <v>1209</v>
      </c>
    </row>
    <row r="167" spans="1:21" x14ac:dyDescent="0.25">
      <c r="A167" t="s">
        <v>352</v>
      </c>
      <c r="B167" t="s">
        <v>353</v>
      </c>
      <c r="C167" t="s">
        <v>1207</v>
      </c>
      <c r="D167" t="s">
        <v>1212</v>
      </c>
      <c r="E167" t="s">
        <v>892</v>
      </c>
      <c r="F167" t="s">
        <v>893</v>
      </c>
      <c r="G167" t="s">
        <v>894</v>
      </c>
      <c r="H167" t="s">
        <v>895</v>
      </c>
      <c r="I167" t="s">
        <v>896</v>
      </c>
      <c r="J167" t="s">
        <v>897</v>
      </c>
      <c r="K167" t="s">
        <v>914</v>
      </c>
      <c r="L167" t="s">
        <v>915</v>
      </c>
      <c r="M167" t="s">
        <v>916</v>
      </c>
      <c r="N167" t="s">
        <v>945</v>
      </c>
      <c r="O167" t="s">
        <v>946</v>
      </c>
      <c r="P167" t="s">
        <v>947</v>
      </c>
      <c r="Q167" t="s">
        <v>1007</v>
      </c>
      <c r="R167" t="s">
        <v>1209</v>
      </c>
    </row>
    <row r="168" spans="1:21" x14ac:dyDescent="0.25">
      <c r="A168" t="s">
        <v>354</v>
      </c>
      <c r="B168" t="s">
        <v>355</v>
      </c>
      <c r="C168" t="s">
        <v>1207</v>
      </c>
      <c r="D168" t="s">
        <v>1213</v>
      </c>
      <c r="E168" t="s">
        <v>892</v>
      </c>
      <c r="F168" t="s">
        <v>893</v>
      </c>
      <c r="G168" t="s">
        <v>894</v>
      </c>
      <c r="H168" t="s">
        <v>895</v>
      </c>
      <c r="I168" t="s">
        <v>896</v>
      </c>
      <c r="J168" t="s">
        <v>897</v>
      </c>
      <c r="K168" t="s">
        <v>914</v>
      </c>
      <c r="L168" t="s">
        <v>915</v>
      </c>
      <c r="M168" t="s">
        <v>916</v>
      </c>
      <c r="N168" t="s">
        <v>945</v>
      </c>
      <c r="O168" t="s">
        <v>946</v>
      </c>
      <c r="P168" t="s">
        <v>947</v>
      </c>
      <c r="Q168" t="s">
        <v>1007</v>
      </c>
      <c r="R168" t="s">
        <v>1209</v>
      </c>
    </row>
    <row r="169" spans="1:21" x14ac:dyDescent="0.25">
      <c r="A169" t="s">
        <v>356</v>
      </c>
      <c r="B169" t="s">
        <v>357</v>
      </c>
      <c r="C169" t="s">
        <v>1207</v>
      </c>
      <c r="D169" t="s">
        <v>1214</v>
      </c>
      <c r="E169" t="s">
        <v>892</v>
      </c>
      <c r="F169" t="s">
        <v>893</v>
      </c>
      <c r="G169" t="s">
        <v>894</v>
      </c>
      <c r="H169" t="s">
        <v>895</v>
      </c>
      <c r="I169" t="s">
        <v>896</v>
      </c>
      <c r="J169" t="s">
        <v>897</v>
      </c>
      <c r="K169" t="s">
        <v>914</v>
      </c>
      <c r="L169" t="s">
        <v>915</v>
      </c>
      <c r="M169" t="s">
        <v>916</v>
      </c>
      <c r="N169" t="s">
        <v>945</v>
      </c>
      <c r="O169" t="s">
        <v>946</v>
      </c>
      <c r="P169" t="s">
        <v>947</v>
      </c>
      <c r="Q169" t="s">
        <v>1007</v>
      </c>
      <c r="R169" t="s">
        <v>1209</v>
      </c>
    </row>
    <row r="170" spans="1:21" x14ac:dyDescent="0.25">
      <c r="A170" t="s">
        <v>358</v>
      </c>
      <c r="B170" t="s">
        <v>359</v>
      </c>
      <c r="C170" t="s">
        <v>1207</v>
      </c>
      <c r="D170" t="s">
        <v>1215</v>
      </c>
      <c r="E170" t="s">
        <v>892</v>
      </c>
      <c r="F170" t="s">
        <v>893</v>
      </c>
      <c r="G170" t="s">
        <v>894</v>
      </c>
      <c r="H170" t="s">
        <v>895</v>
      </c>
      <c r="I170" t="s">
        <v>896</v>
      </c>
      <c r="J170" t="s">
        <v>897</v>
      </c>
      <c r="K170" t="s">
        <v>914</v>
      </c>
      <c r="L170" t="s">
        <v>915</v>
      </c>
      <c r="M170" t="s">
        <v>916</v>
      </c>
      <c r="N170" t="s">
        <v>945</v>
      </c>
      <c r="O170" t="s">
        <v>946</v>
      </c>
      <c r="P170" t="s">
        <v>947</v>
      </c>
      <c r="Q170" t="s">
        <v>1007</v>
      </c>
      <c r="R170" t="s">
        <v>1209</v>
      </c>
    </row>
    <row r="171" spans="1:21" x14ac:dyDescent="0.25">
      <c r="A171" t="s">
        <v>360</v>
      </c>
      <c r="B171" t="s">
        <v>361</v>
      </c>
      <c r="C171" t="s">
        <v>1207</v>
      </c>
      <c r="D171" t="s">
        <v>1216</v>
      </c>
      <c r="E171" t="s">
        <v>892</v>
      </c>
      <c r="F171" t="s">
        <v>893</v>
      </c>
      <c r="G171" t="s">
        <v>894</v>
      </c>
      <c r="H171" t="s">
        <v>895</v>
      </c>
      <c r="I171" t="s">
        <v>896</v>
      </c>
      <c r="J171" t="s">
        <v>897</v>
      </c>
      <c r="K171" t="s">
        <v>914</v>
      </c>
      <c r="L171" t="s">
        <v>915</v>
      </c>
      <c r="M171" t="s">
        <v>916</v>
      </c>
      <c r="N171" t="s">
        <v>945</v>
      </c>
      <c r="O171" t="s">
        <v>946</v>
      </c>
      <c r="P171" t="s">
        <v>947</v>
      </c>
      <c r="Q171" t="s">
        <v>1007</v>
      </c>
      <c r="R171" t="s">
        <v>1209</v>
      </c>
    </row>
    <row r="172" spans="1:21" x14ac:dyDescent="0.25">
      <c r="A172" t="s">
        <v>362</v>
      </c>
      <c r="B172" t="s">
        <v>363</v>
      </c>
      <c r="C172" t="s">
        <v>1207</v>
      </c>
      <c r="D172" t="s">
        <v>1217</v>
      </c>
      <c r="E172" t="s">
        <v>892</v>
      </c>
      <c r="F172" t="s">
        <v>893</v>
      </c>
      <c r="G172" t="s">
        <v>894</v>
      </c>
      <c r="H172" t="s">
        <v>895</v>
      </c>
      <c r="I172" t="s">
        <v>896</v>
      </c>
      <c r="J172" t="s">
        <v>897</v>
      </c>
      <c r="K172" t="s">
        <v>914</v>
      </c>
      <c r="L172" t="s">
        <v>915</v>
      </c>
      <c r="M172" t="s">
        <v>916</v>
      </c>
      <c r="N172" t="s">
        <v>945</v>
      </c>
      <c r="O172" t="s">
        <v>946</v>
      </c>
      <c r="P172" t="s">
        <v>947</v>
      </c>
      <c r="Q172" t="s">
        <v>1007</v>
      </c>
      <c r="R172" t="s">
        <v>1209</v>
      </c>
    </row>
    <row r="173" spans="1:21" x14ac:dyDescent="0.25">
      <c r="A173" t="s">
        <v>364</v>
      </c>
      <c r="B173" t="s">
        <v>365</v>
      </c>
      <c r="C173" t="s">
        <v>1207</v>
      </c>
      <c r="D173" t="s">
        <v>1218</v>
      </c>
      <c r="E173" t="s">
        <v>892</v>
      </c>
      <c r="F173" t="s">
        <v>893</v>
      </c>
      <c r="G173" t="s">
        <v>894</v>
      </c>
      <c r="H173" t="s">
        <v>895</v>
      </c>
      <c r="I173" t="s">
        <v>896</v>
      </c>
      <c r="J173" t="s">
        <v>897</v>
      </c>
      <c r="K173" t="s">
        <v>914</v>
      </c>
      <c r="L173" t="s">
        <v>915</v>
      </c>
      <c r="M173" t="s">
        <v>916</v>
      </c>
      <c r="N173" t="s">
        <v>945</v>
      </c>
      <c r="O173" t="s">
        <v>946</v>
      </c>
      <c r="P173" t="s">
        <v>947</v>
      </c>
      <c r="Q173" t="s">
        <v>1007</v>
      </c>
      <c r="R173" t="s">
        <v>1209</v>
      </c>
    </row>
    <row r="174" spans="1:21" x14ac:dyDescent="0.25">
      <c r="A174" t="s">
        <v>366</v>
      </c>
      <c r="B174" t="s">
        <v>367</v>
      </c>
      <c r="C174" t="s">
        <v>1207</v>
      </c>
      <c r="D174" t="s">
        <v>1219</v>
      </c>
      <c r="E174" t="s">
        <v>892</v>
      </c>
      <c r="F174" t="s">
        <v>893</v>
      </c>
      <c r="G174" t="s">
        <v>894</v>
      </c>
      <c r="H174" t="s">
        <v>895</v>
      </c>
      <c r="I174" t="s">
        <v>896</v>
      </c>
      <c r="J174" t="s">
        <v>897</v>
      </c>
      <c r="K174" t="s">
        <v>914</v>
      </c>
      <c r="L174" t="s">
        <v>915</v>
      </c>
      <c r="M174" t="s">
        <v>916</v>
      </c>
      <c r="N174" t="s">
        <v>945</v>
      </c>
      <c r="O174" t="s">
        <v>946</v>
      </c>
      <c r="P174" t="s">
        <v>947</v>
      </c>
      <c r="Q174" t="s">
        <v>1007</v>
      </c>
      <c r="R174" t="s">
        <v>1209</v>
      </c>
    </row>
    <row r="175" spans="1:21" x14ac:dyDescent="0.25">
      <c r="A175" t="s">
        <v>368</v>
      </c>
      <c r="B175" t="s">
        <v>369</v>
      </c>
      <c r="C175" t="s">
        <v>1220</v>
      </c>
      <c r="D175" t="s">
        <v>1221</v>
      </c>
      <c r="E175" t="s">
        <v>892</v>
      </c>
      <c r="F175" t="s">
        <v>893</v>
      </c>
      <c r="G175" t="s">
        <v>894</v>
      </c>
      <c r="H175" t="s">
        <v>895</v>
      </c>
      <c r="I175" t="s">
        <v>896</v>
      </c>
      <c r="J175" t="s">
        <v>897</v>
      </c>
      <c r="K175" t="s">
        <v>914</v>
      </c>
      <c r="L175" t="s">
        <v>915</v>
      </c>
      <c r="M175" t="s">
        <v>1222</v>
      </c>
      <c r="N175" t="s">
        <v>1223</v>
      </c>
      <c r="O175" t="s">
        <v>1224</v>
      </c>
      <c r="P175" t="s">
        <v>1225</v>
      </c>
    </row>
    <row r="176" spans="1:21" x14ac:dyDescent="0.25">
      <c r="A176" t="s">
        <v>370</v>
      </c>
      <c r="B176" t="s">
        <v>371</v>
      </c>
      <c r="C176" t="s">
        <v>1220</v>
      </c>
      <c r="D176" t="s">
        <v>1226</v>
      </c>
      <c r="E176" t="s">
        <v>892</v>
      </c>
      <c r="F176" t="s">
        <v>893</v>
      </c>
      <c r="G176" t="s">
        <v>894</v>
      </c>
      <c r="H176" t="s">
        <v>895</v>
      </c>
      <c r="I176" t="s">
        <v>896</v>
      </c>
      <c r="J176" t="s">
        <v>897</v>
      </c>
      <c r="K176" t="s">
        <v>914</v>
      </c>
      <c r="L176" t="s">
        <v>915</v>
      </c>
      <c r="M176" t="s">
        <v>1222</v>
      </c>
      <c r="N176" t="s">
        <v>1223</v>
      </c>
      <c r="O176" t="s">
        <v>1224</v>
      </c>
      <c r="P176" t="s">
        <v>1225</v>
      </c>
    </row>
    <row r="177" spans="1:16" x14ac:dyDescent="0.25">
      <c r="A177" t="s">
        <v>372</v>
      </c>
      <c r="B177" t="s">
        <v>373</v>
      </c>
      <c r="C177" t="s">
        <v>1220</v>
      </c>
      <c r="D177" t="s">
        <v>1227</v>
      </c>
      <c r="E177" t="s">
        <v>892</v>
      </c>
      <c r="F177" t="s">
        <v>893</v>
      </c>
      <c r="G177" t="s">
        <v>894</v>
      </c>
      <c r="H177" t="s">
        <v>895</v>
      </c>
      <c r="I177" t="s">
        <v>896</v>
      </c>
      <c r="J177" t="s">
        <v>897</v>
      </c>
      <c r="K177" t="s">
        <v>914</v>
      </c>
      <c r="L177" t="s">
        <v>915</v>
      </c>
      <c r="M177" t="s">
        <v>1222</v>
      </c>
      <c r="N177" t="s">
        <v>1223</v>
      </c>
      <c r="O177" t="s">
        <v>1224</v>
      </c>
      <c r="P177" t="s">
        <v>1225</v>
      </c>
    </row>
    <row r="178" spans="1:16" x14ac:dyDescent="0.25">
      <c r="A178" t="s">
        <v>374</v>
      </c>
      <c r="B178" t="s">
        <v>375</v>
      </c>
      <c r="C178" t="s">
        <v>1220</v>
      </c>
      <c r="D178" t="s">
        <v>1228</v>
      </c>
      <c r="E178" t="s">
        <v>892</v>
      </c>
      <c r="F178" t="s">
        <v>893</v>
      </c>
      <c r="G178" t="s">
        <v>894</v>
      </c>
      <c r="H178" t="s">
        <v>895</v>
      </c>
      <c r="I178" t="s">
        <v>896</v>
      </c>
      <c r="J178" t="s">
        <v>897</v>
      </c>
      <c r="K178" t="s">
        <v>914</v>
      </c>
      <c r="L178" t="s">
        <v>915</v>
      </c>
      <c r="M178" t="s">
        <v>1222</v>
      </c>
      <c r="N178" t="s">
        <v>1223</v>
      </c>
      <c r="O178" t="s">
        <v>1224</v>
      </c>
      <c r="P178" t="s">
        <v>1225</v>
      </c>
    </row>
    <row r="179" spans="1:16" x14ac:dyDescent="0.25">
      <c r="A179" t="s">
        <v>376</v>
      </c>
      <c r="B179" t="s">
        <v>377</v>
      </c>
      <c r="C179" t="s">
        <v>1220</v>
      </c>
      <c r="D179" t="s">
        <v>1229</v>
      </c>
      <c r="E179" t="s">
        <v>892</v>
      </c>
      <c r="F179" t="s">
        <v>893</v>
      </c>
      <c r="G179" t="s">
        <v>894</v>
      </c>
      <c r="H179" t="s">
        <v>895</v>
      </c>
      <c r="I179" t="s">
        <v>896</v>
      </c>
      <c r="J179" t="s">
        <v>897</v>
      </c>
      <c r="K179" t="s">
        <v>914</v>
      </c>
      <c r="L179" t="s">
        <v>915</v>
      </c>
      <c r="M179" t="s">
        <v>1222</v>
      </c>
      <c r="N179" t="s">
        <v>1223</v>
      </c>
      <c r="O179" t="s">
        <v>1224</v>
      </c>
      <c r="P179" t="s">
        <v>1225</v>
      </c>
    </row>
    <row r="180" spans="1:16" x14ac:dyDescent="0.25">
      <c r="A180" t="s">
        <v>378</v>
      </c>
      <c r="B180" t="s">
        <v>379</v>
      </c>
      <c r="C180" t="s">
        <v>1220</v>
      </c>
      <c r="D180" t="s">
        <v>1230</v>
      </c>
      <c r="E180" t="s">
        <v>892</v>
      </c>
      <c r="F180" t="s">
        <v>893</v>
      </c>
      <c r="G180" t="s">
        <v>894</v>
      </c>
      <c r="H180" t="s">
        <v>895</v>
      </c>
      <c r="I180" t="s">
        <v>896</v>
      </c>
      <c r="J180" t="s">
        <v>897</v>
      </c>
      <c r="K180" t="s">
        <v>914</v>
      </c>
      <c r="L180" t="s">
        <v>915</v>
      </c>
      <c r="M180" t="s">
        <v>1222</v>
      </c>
      <c r="N180" t="s">
        <v>1223</v>
      </c>
      <c r="O180" t="s">
        <v>1224</v>
      </c>
      <c r="P180" t="s">
        <v>1225</v>
      </c>
    </row>
    <row r="181" spans="1:16" x14ac:dyDescent="0.25">
      <c r="A181" t="s">
        <v>380</v>
      </c>
      <c r="B181" t="s">
        <v>381</v>
      </c>
      <c r="C181" t="s">
        <v>1220</v>
      </c>
      <c r="D181" t="s">
        <v>1231</v>
      </c>
      <c r="E181" t="s">
        <v>892</v>
      </c>
      <c r="F181" t="s">
        <v>893</v>
      </c>
      <c r="G181" t="s">
        <v>894</v>
      </c>
      <c r="H181" t="s">
        <v>895</v>
      </c>
      <c r="I181" t="s">
        <v>896</v>
      </c>
      <c r="J181" t="s">
        <v>897</v>
      </c>
      <c r="K181" t="s">
        <v>914</v>
      </c>
      <c r="L181" t="s">
        <v>915</v>
      </c>
      <c r="M181" t="s">
        <v>1222</v>
      </c>
      <c r="N181" t="s">
        <v>1223</v>
      </c>
      <c r="O181" t="s">
        <v>1224</v>
      </c>
      <c r="P181" t="s">
        <v>1225</v>
      </c>
    </row>
    <row r="182" spans="1:16" x14ac:dyDescent="0.25">
      <c r="A182" t="s">
        <v>382</v>
      </c>
      <c r="B182" t="s">
        <v>383</v>
      </c>
      <c r="C182" t="s">
        <v>1220</v>
      </c>
      <c r="D182" t="s">
        <v>1232</v>
      </c>
      <c r="E182" t="s">
        <v>892</v>
      </c>
      <c r="F182" t="s">
        <v>893</v>
      </c>
      <c r="G182" t="s">
        <v>894</v>
      </c>
      <c r="H182" t="s">
        <v>895</v>
      </c>
      <c r="I182" t="s">
        <v>896</v>
      </c>
      <c r="J182" t="s">
        <v>897</v>
      </c>
      <c r="K182" t="s">
        <v>914</v>
      </c>
      <c r="L182" t="s">
        <v>915</v>
      </c>
      <c r="M182" t="s">
        <v>1222</v>
      </c>
      <c r="N182" t="s">
        <v>1223</v>
      </c>
      <c r="O182" t="s">
        <v>1224</v>
      </c>
      <c r="P182" t="s">
        <v>1225</v>
      </c>
    </row>
    <row r="183" spans="1:16" x14ac:dyDescent="0.25">
      <c r="A183" t="s">
        <v>384</v>
      </c>
      <c r="B183" t="s">
        <v>385</v>
      </c>
      <c r="C183" t="s">
        <v>1220</v>
      </c>
      <c r="D183" t="s">
        <v>1233</v>
      </c>
      <c r="E183" t="s">
        <v>892</v>
      </c>
      <c r="F183" t="s">
        <v>893</v>
      </c>
      <c r="G183" t="s">
        <v>894</v>
      </c>
      <c r="H183" t="s">
        <v>895</v>
      </c>
      <c r="I183" t="s">
        <v>896</v>
      </c>
      <c r="J183" t="s">
        <v>897</v>
      </c>
      <c r="K183" t="s">
        <v>914</v>
      </c>
      <c r="L183" t="s">
        <v>915</v>
      </c>
      <c r="M183" t="s">
        <v>1222</v>
      </c>
      <c r="N183" t="s">
        <v>1223</v>
      </c>
      <c r="O183" t="s">
        <v>1224</v>
      </c>
      <c r="P183" t="s">
        <v>1225</v>
      </c>
    </row>
    <row r="184" spans="1:16" x14ac:dyDescent="0.25">
      <c r="A184" t="s">
        <v>386</v>
      </c>
      <c r="B184" t="s">
        <v>387</v>
      </c>
      <c r="C184" t="s">
        <v>1220</v>
      </c>
      <c r="D184" t="s">
        <v>1234</v>
      </c>
      <c r="E184" t="s">
        <v>892</v>
      </c>
      <c r="F184" t="s">
        <v>893</v>
      </c>
      <c r="G184" t="s">
        <v>894</v>
      </c>
      <c r="H184" t="s">
        <v>895</v>
      </c>
      <c r="I184" t="s">
        <v>896</v>
      </c>
      <c r="J184" t="s">
        <v>897</v>
      </c>
      <c r="K184" t="s">
        <v>914</v>
      </c>
      <c r="L184" t="s">
        <v>915</v>
      </c>
      <c r="M184" t="s">
        <v>1222</v>
      </c>
      <c r="N184" t="s">
        <v>1223</v>
      </c>
      <c r="O184" t="s">
        <v>1224</v>
      </c>
      <c r="P184" t="s">
        <v>1225</v>
      </c>
    </row>
    <row r="185" spans="1:16" x14ac:dyDescent="0.25">
      <c r="A185" t="s">
        <v>388</v>
      </c>
      <c r="B185" t="s">
        <v>389</v>
      </c>
      <c r="C185" t="s">
        <v>1235</v>
      </c>
      <c r="D185" t="s">
        <v>1236</v>
      </c>
      <c r="E185" t="s">
        <v>892</v>
      </c>
      <c r="F185" t="s">
        <v>893</v>
      </c>
      <c r="G185" t="s">
        <v>894</v>
      </c>
      <c r="H185" t="s">
        <v>895</v>
      </c>
      <c r="I185" t="s">
        <v>896</v>
      </c>
      <c r="J185" t="s">
        <v>897</v>
      </c>
      <c r="K185" t="s">
        <v>914</v>
      </c>
      <c r="L185" t="s">
        <v>1059</v>
      </c>
      <c r="M185" t="s">
        <v>1237</v>
      </c>
      <c r="N185" t="s">
        <v>1238</v>
      </c>
      <c r="O185" t="s">
        <v>1239</v>
      </c>
    </row>
    <row r="186" spans="1:16" x14ac:dyDescent="0.25">
      <c r="A186" t="s">
        <v>390</v>
      </c>
      <c r="B186" t="s">
        <v>391</v>
      </c>
      <c r="C186" t="s">
        <v>1235</v>
      </c>
      <c r="D186" t="s">
        <v>1240</v>
      </c>
      <c r="E186" t="s">
        <v>892</v>
      </c>
      <c r="F186" t="s">
        <v>893</v>
      </c>
      <c r="G186" t="s">
        <v>894</v>
      </c>
      <c r="H186" t="s">
        <v>895</v>
      </c>
      <c r="I186" t="s">
        <v>896</v>
      </c>
      <c r="J186" t="s">
        <v>897</v>
      </c>
      <c r="K186" t="s">
        <v>914</v>
      </c>
      <c r="L186" t="s">
        <v>1059</v>
      </c>
      <c r="M186" t="s">
        <v>1237</v>
      </c>
      <c r="N186" t="s">
        <v>1238</v>
      </c>
      <c r="O186" t="s">
        <v>1239</v>
      </c>
    </row>
    <row r="187" spans="1:16" x14ac:dyDescent="0.25">
      <c r="A187" t="s">
        <v>392</v>
      </c>
      <c r="B187" t="s">
        <v>393</v>
      </c>
      <c r="C187" t="s">
        <v>1235</v>
      </c>
      <c r="D187" t="s">
        <v>1241</v>
      </c>
      <c r="E187" t="s">
        <v>892</v>
      </c>
      <c r="F187" t="s">
        <v>893</v>
      </c>
      <c r="G187" t="s">
        <v>894</v>
      </c>
      <c r="H187" t="s">
        <v>895</v>
      </c>
      <c r="I187" t="s">
        <v>896</v>
      </c>
      <c r="J187" t="s">
        <v>897</v>
      </c>
      <c r="K187" t="s">
        <v>914</v>
      </c>
      <c r="L187" t="s">
        <v>1059</v>
      </c>
      <c r="M187" t="s">
        <v>1237</v>
      </c>
      <c r="N187" t="s">
        <v>1238</v>
      </c>
      <c r="O187" t="s">
        <v>1239</v>
      </c>
    </row>
    <row r="188" spans="1:16" x14ac:dyDescent="0.25">
      <c r="A188" t="s">
        <v>394</v>
      </c>
      <c r="B188" t="s">
        <v>395</v>
      </c>
      <c r="C188" t="s">
        <v>1235</v>
      </c>
      <c r="D188" t="s">
        <v>1242</v>
      </c>
      <c r="E188" t="s">
        <v>892</v>
      </c>
      <c r="F188" t="s">
        <v>893</v>
      </c>
      <c r="G188" t="s">
        <v>894</v>
      </c>
      <c r="H188" t="s">
        <v>895</v>
      </c>
      <c r="I188" t="s">
        <v>896</v>
      </c>
      <c r="J188" t="s">
        <v>897</v>
      </c>
      <c r="K188" t="s">
        <v>914</v>
      </c>
      <c r="L188" t="s">
        <v>1059</v>
      </c>
      <c r="M188" t="s">
        <v>1237</v>
      </c>
      <c r="N188" t="s">
        <v>1238</v>
      </c>
      <c r="O188" t="s">
        <v>1239</v>
      </c>
    </row>
    <row r="189" spans="1:16" x14ac:dyDescent="0.25">
      <c r="A189" t="s">
        <v>396</v>
      </c>
      <c r="B189" t="s">
        <v>397</v>
      </c>
      <c r="C189" t="s">
        <v>1235</v>
      </c>
      <c r="D189" t="s">
        <v>1243</v>
      </c>
      <c r="E189" t="s">
        <v>892</v>
      </c>
      <c r="F189" t="s">
        <v>893</v>
      </c>
      <c r="G189" t="s">
        <v>894</v>
      </c>
      <c r="H189" t="s">
        <v>895</v>
      </c>
      <c r="I189" t="s">
        <v>896</v>
      </c>
      <c r="J189" t="s">
        <v>897</v>
      </c>
      <c r="K189" t="s">
        <v>914</v>
      </c>
      <c r="L189" t="s">
        <v>1059</v>
      </c>
      <c r="M189" t="s">
        <v>1237</v>
      </c>
      <c r="N189" t="s">
        <v>1238</v>
      </c>
      <c r="O189" t="s">
        <v>1239</v>
      </c>
    </row>
    <row r="190" spans="1:16" x14ac:dyDescent="0.25">
      <c r="A190" t="s">
        <v>398</v>
      </c>
      <c r="B190" t="s">
        <v>399</v>
      </c>
      <c r="C190" t="s">
        <v>1235</v>
      </c>
      <c r="D190" t="s">
        <v>1244</v>
      </c>
      <c r="E190" t="s">
        <v>892</v>
      </c>
      <c r="F190" t="s">
        <v>893</v>
      </c>
      <c r="G190" t="s">
        <v>894</v>
      </c>
      <c r="H190" t="s">
        <v>895</v>
      </c>
      <c r="I190" t="s">
        <v>896</v>
      </c>
      <c r="J190" t="s">
        <v>897</v>
      </c>
      <c r="K190" t="s">
        <v>914</v>
      </c>
      <c r="L190" t="s">
        <v>1059</v>
      </c>
      <c r="M190" t="s">
        <v>1237</v>
      </c>
      <c r="N190" t="s">
        <v>1238</v>
      </c>
      <c r="O190" t="s">
        <v>1239</v>
      </c>
    </row>
    <row r="191" spans="1:16" x14ac:dyDescent="0.25">
      <c r="A191" t="s">
        <v>400</v>
      </c>
      <c r="B191" t="s">
        <v>401</v>
      </c>
      <c r="C191" t="s">
        <v>1235</v>
      </c>
      <c r="D191" t="s">
        <v>1245</v>
      </c>
      <c r="E191" t="s">
        <v>892</v>
      </c>
      <c r="F191" t="s">
        <v>893</v>
      </c>
      <c r="G191" t="s">
        <v>894</v>
      </c>
      <c r="H191" t="s">
        <v>895</v>
      </c>
      <c r="I191" t="s">
        <v>896</v>
      </c>
      <c r="J191" t="s">
        <v>897</v>
      </c>
      <c r="K191" t="s">
        <v>914</v>
      </c>
      <c r="L191" t="s">
        <v>1059</v>
      </c>
      <c r="M191" t="s">
        <v>1237</v>
      </c>
      <c r="N191" t="s">
        <v>1238</v>
      </c>
      <c r="O191" t="s">
        <v>1239</v>
      </c>
    </row>
    <row r="192" spans="1:16" x14ac:dyDescent="0.25">
      <c r="A192" t="s">
        <v>402</v>
      </c>
      <c r="B192" t="s">
        <v>403</v>
      </c>
      <c r="C192" t="s">
        <v>1235</v>
      </c>
      <c r="D192" t="s">
        <v>1246</v>
      </c>
      <c r="E192" t="s">
        <v>892</v>
      </c>
      <c r="F192" t="s">
        <v>893</v>
      </c>
      <c r="G192" t="s">
        <v>894</v>
      </c>
      <c r="H192" t="s">
        <v>895</v>
      </c>
      <c r="I192" t="s">
        <v>896</v>
      </c>
      <c r="J192" t="s">
        <v>897</v>
      </c>
      <c r="K192" t="s">
        <v>914</v>
      </c>
      <c r="L192" t="s">
        <v>1059</v>
      </c>
      <c r="M192" t="s">
        <v>1237</v>
      </c>
      <c r="N192" t="s">
        <v>1238</v>
      </c>
      <c r="O192" t="s">
        <v>1239</v>
      </c>
    </row>
    <row r="193" spans="1:19" x14ac:dyDescent="0.25">
      <c r="A193" t="s">
        <v>404</v>
      </c>
      <c r="B193" t="s">
        <v>405</v>
      </c>
      <c r="C193" t="s">
        <v>1235</v>
      </c>
      <c r="D193" t="s">
        <v>1247</v>
      </c>
      <c r="E193" t="s">
        <v>892</v>
      </c>
      <c r="F193" t="s">
        <v>893</v>
      </c>
      <c r="G193" t="s">
        <v>894</v>
      </c>
      <c r="H193" t="s">
        <v>895</v>
      </c>
      <c r="I193" t="s">
        <v>896</v>
      </c>
      <c r="J193" t="s">
        <v>897</v>
      </c>
      <c r="K193" t="s">
        <v>914</v>
      </c>
      <c r="L193" t="s">
        <v>1059</v>
      </c>
      <c r="M193" t="s">
        <v>1237</v>
      </c>
      <c r="N193" t="s">
        <v>1238</v>
      </c>
      <c r="O193" t="s">
        <v>1239</v>
      </c>
    </row>
    <row r="194" spans="1:19" x14ac:dyDescent="0.25">
      <c r="A194" t="s">
        <v>406</v>
      </c>
      <c r="B194" t="s">
        <v>407</v>
      </c>
      <c r="C194" t="s">
        <v>1235</v>
      </c>
      <c r="D194" t="s">
        <v>1248</v>
      </c>
      <c r="E194" t="s">
        <v>892</v>
      </c>
      <c r="F194" t="s">
        <v>893</v>
      </c>
      <c r="G194" t="s">
        <v>894</v>
      </c>
      <c r="H194" t="s">
        <v>895</v>
      </c>
      <c r="I194" t="s">
        <v>896</v>
      </c>
      <c r="J194" t="s">
        <v>897</v>
      </c>
      <c r="K194" t="s">
        <v>914</v>
      </c>
      <c r="L194" t="s">
        <v>1059</v>
      </c>
      <c r="M194" t="s">
        <v>1237</v>
      </c>
      <c r="N194" t="s">
        <v>1238</v>
      </c>
      <c r="O194" t="s">
        <v>1239</v>
      </c>
    </row>
    <row r="195" spans="1:19" x14ac:dyDescent="0.25">
      <c r="A195" t="s">
        <v>408</v>
      </c>
      <c r="B195" t="s">
        <v>409</v>
      </c>
      <c r="C195" t="s">
        <v>1235</v>
      </c>
      <c r="D195" t="s">
        <v>1249</v>
      </c>
      <c r="E195" t="s">
        <v>892</v>
      </c>
      <c r="F195" t="s">
        <v>893</v>
      </c>
      <c r="G195" t="s">
        <v>894</v>
      </c>
      <c r="H195" t="s">
        <v>895</v>
      </c>
      <c r="I195" t="s">
        <v>896</v>
      </c>
      <c r="J195" t="s">
        <v>897</v>
      </c>
      <c r="K195" t="s">
        <v>914</v>
      </c>
      <c r="L195" t="s">
        <v>1059</v>
      </c>
      <c r="M195" t="s">
        <v>1237</v>
      </c>
      <c r="N195" t="s">
        <v>1238</v>
      </c>
      <c r="O195" t="s">
        <v>1239</v>
      </c>
    </row>
    <row r="196" spans="1:19" x14ac:dyDescent="0.25">
      <c r="A196" t="s">
        <v>410</v>
      </c>
      <c r="B196" t="s">
        <v>411</v>
      </c>
      <c r="C196" t="s">
        <v>1250</v>
      </c>
      <c r="D196" t="s">
        <v>1251</v>
      </c>
      <c r="E196" t="s">
        <v>892</v>
      </c>
      <c r="F196" t="s">
        <v>893</v>
      </c>
      <c r="G196" t="s">
        <v>894</v>
      </c>
      <c r="H196" t="s">
        <v>895</v>
      </c>
      <c r="I196" t="s">
        <v>896</v>
      </c>
      <c r="J196" t="s">
        <v>897</v>
      </c>
      <c r="K196" t="s">
        <v>914</v>
      </c>
      <c r="L196" t="s">
        <v>915</v>
      </c>
      <c r="M196" t="s">
        <v>916</v>
      </c>
      <c r="N196" t="s">
        <v>917</v>
      </c>
      <c r="O196" t="s">
        <v>918</v>
      </c>
      <c r="P196" t="s">
        <v>919</v>
      </c>
      <c r="Q196" t="s">
        <v>920</v>
      </c>
      <c r="R196" t="s">
        <v>1252</v>
      </c>
    </row>
    <row r="197" spans="1:19" x14ac:dyDescent="0.25">
      <c r="A197" t="s">
        <v>412</v>
      </c>
      <c r="B197" t="s">
        <v>413</v>
      </c>
      <c r="C197" t="s">
        <v>1250</v>
      </c>
      <c r="D197" t="s">
        <v>1253</v>
      </c>
      <c r="E197" t="s">
        <v>892</v>
      </c>
      <c r="F197" t="s">
        <v>893</v>
      </c>
      <c r="G197" t="s">
        <v>894</v>
      </c>
      <c r="H197" t="s">
        <v>895</v>
      </c>
      <c r="I197" t="s">
        <v>896</v>
      </c>
      <c r="J197" t="s">
        <v>897</v>
      </c>
      <c r="K197" t="s">
        <v>914</v>
      </c>
      <c r="L197" t="s">
        <v>915</v>
      </c>
      <c r="M197" t="s">
        <v>916</v>
      </c>
      <c r="N197" t="s">
        <v>917</v>
      </c>
      <c r="O197" t="s">
        <v>918</v>
      </c>
      <c r="P197" t="s">
        <v>919</v>
      </c>
      <c r="Q197" t="s">
        <v>920</v>
      </c>
      <c r="R197" t="s">
        <v>1252</v>
      </c>
    </row>
    <row r="198" spans="1:19" x14ac:dyDescent="0.25">
      <c r="A198" t="s">
        <v>414</v>
      </c>
      <c r="B198" t="s">
        <v>415</v>
      </c>
      <c r="C198" t="s">
        <v>1250</v>
      </c>
      <c r="D198" t="s">
        <v>1254</v>
      </c>
      <c r="E198" t="s">
        <v>892</v>
      </c>
      <c r="F198" t="s">
        <v>893</v>
      </c>
      <c r="G198" t="s">
        <v>894</v>
      </c>
      <c r="H198" t="s">
        <v>895</v>
      </c>
      <c r="I198" t="s">
        <v>896</v>
      </c>
      <c r="J198" t="s">
        <v>897</v>
      </c>
      <c r="K198" t="s">
        <v>914</v>
      </c>
      <c r="L198" t="s">
        <v>915</v>
      </c>
      <c r="M198" t="s">
        <v>916</v>
      </c>
      <c r="N198" t="s">
        <v>917</v>
      </c>
      <c r="O198" t="s">
        <v>918</v>
      </c>
      <c r="P198" t="s">
        <v>919</v>
      </c>
      <c r="Q198" t="s">
        <v>920</v>
      </c>
      <c r="R198" t="s">
        <v>1252</v>
      </c>
    </row>
    <row r="199" spans="1:19" x14ac:dyDescent="0.25">
      <c r="A199" t="s">
        <v>416</v>
      </c>
      <c r="B199" t="s">
        <v>417</v>
      </c>
      <c r="C199" t="s">
        <v>1250</v>
      </c>
      <c r="D199" t="s">
        <v>1255</v>
      </c>
      <c r="E199" t="s">
        <v>892</v>
      </c>
      <c r="F199" t="s">
        <v>893</v>
      </c>
      <c r="G199" t="s">
        <v>894</v>
      </c>
      <c r="H199" t="s">
        <v>895</v>
      </c>
      <c r="I199" t="s">
        <v>896</v>
      </c>
      <c r="J199" t="s">
        <v>897</v>
      </c>
      <c r="K199" t="s">
        <v>914</v>
      </c>
      <c r="L199" t="s">
        <v>915</v>
      </c>
      <c r="M199" t="s">
        <v>916</v>
      </c>
      <c r="N199" t="s">
        <v>917</v>
      </c>
      <c r="O199" t="s">
        <v>918</v>
      </c>
      <c r="P199" t="s">
        <v>919</v>
      </c>
      <c r="Q199" t="s">
        <v>920</v>
      </c>
      <c r="R199" t="s">
        <v>1252</v>
      </c>
    </row>
    <row r="200" spans="1:19" x14ac:dyDescent="0.25">
      <c r="A200" t="s">
        <v>418</v>
      </c>
      <c r="B200" t="s">
        <v>419</v>
      </c>
      <c r="C200" t="s">
        <v>1250</v>
      </c>
      <c r="D200" t="s">
        <v>1256</v>
      </c>
      <c r="E200" t="s">
        <v>892</v>
      </c>
      <c r="F200" t="s">
        <v>893</v>
      </c>
      <c r="G200" t="s">
        <v>894</v>
      </c>
      <c r="H200" t="s">
        <v>895</v>
      </c>
      <c r="I200" t="s">
        <v>896</v>
      </c>
      <c r="J200" t="s">
        <v>897</v>
      </c>
      <c r="K200" t="s">
        <v>914</v>
      </c>
      <c r="L200" t="s">
        <v>915</v>
      </c>
      <c r="M200" t="s">
        <v>916</v>
      </c>
      <c r="N200" t="s">
        <v>917</v>
      </c>
      <c r="O200" t="s">
        <v>918</v>
      </c>
      <c r="P200" t="s">
        <v>919</v>
      </c>
      <c r="Q200" t="s">
        <v>920</v>
      </c>
      <c r="R200" t="s">
        <v>1252</v>
      </c>
    </row>
    <row r="201" spans="1:19" x14ac:dyDescent="0.25">
      <c r="A201" t="s">
        <v>420</v>
      </c>
      <c r="B201" t="s">
        <v>421</v>
      </c>
      <c r="C201" t="s">
        <v>1250</v>
      </c>
      <c r="D201" t="s">
        <v>1257</v>
      </c>
      <c r="E201" t="s">
        <v>892</v>
      </c>
      <c r="F201" t="s">
        <v>893</v>
      </c>
      <c r="G201" t="s">
        <v>894</v>
      </c>
      <c r="H201" t="s">
        <v>895</v>
      </c>
      <c r="I201" t="s">
        <v>896</v>
      </c>
      <c r="J201" t="s">
        <v>897</v>
      </c>
      <c r="K201" t="s">
        <v>914</v>
      </c>
      <c r="L201" t="s">
        <v>915</v>
      </c>
      <c r="M201" t="s">
        <v>916</v>
      </c>
      <c r="N201" t="s">
        <v>917</v>
      </c>
      <c r="O201" t="s">
        <v>918</v>
      </c>
      <c r="P201" t="s">
        <v>919</v>
      </c>
      <c r="Q201" t="s">
        <v>920</v>
      </c>
      <c r="R201" t="s">
        <v>1252</v>
      </c>
    </row>
    <row r="202" spans="1:19" x14ac:dyDescent="0.25">
      <c r="A202" t="s">
        <v>422</v>
      </c>
      <c r="B202" t="s">
        <v>423</v>
      </c>
      <c r="C202" t="s">
        <v>1250</v>
      </c>
      <c r="D202" t="s">
        <v>1258</v>
      </c>
      <c r="E202" t="s">
        <v>892</v>
      </c>
      <c r="F202" t="s">
        <v>893</v>
      </c>
      <c r="G202" t="s">
        <v>894</v>
      </c>
      <c r="H202" t="s">
        <v>895</v>
      </c>
      <c r="I202" t="s">
        <v>896</v>
      </c>
      <c r="J202" t="s">
        <v>897</v>
      </c>
      <c r="K202" t="s">
        <v>914</v>
      </c>
      <c r="L202" t="s">
        <v>915</v>
      </c>
      <c r="M202" t="s">
        <v>916</v>
      </c>
      <c r="N202" t="s">
        <v>917</v>
      </c>
      <c r="O202" t="s">
        <v>918</v>
      </c>
      <c r="P202" t="s">
        <v>919</v>
      </c>
      <c r="Q202" t="s">
        <v>920</v>
      </c>
      <c r="R202" t="s">
        <v>1252</v>
      </c>
    </row>
    <row r="203" spans="1:19" x14ac:dyDescent="0.25">
      <c r="A203" t="s">
        <v>424</v>
      </c>
      <c r="B203" t="s">
        <v>425</v>
      </c>
      <c r="C203" t="s">
        <v>1250</v>
      </c>
      <c r="D203" t="s">
        <v>1259</v>
      </c>
      <c r="E203" t="s">
        <v>892</v>
      </c>
      <c r="F203" t="s">
        <v>893</v>
      </c>
      <c r="G203" t="s">
        <v>894</v>
      </c>
      <c r="H203" t="s">
        <v>895</v>
      </c>
      <c r="I203" t="s">
        <v>896</v>
      </c>
      <c r="J203" t="s">
        <v>897</v>
      </c>
      <c r="K203" t="s">
        <v>914</v>
      </c>
      <c r="L203" t="s">
        <v>915</v>
      </c>
      <c r="M203" t="s">
        <v>916</v>
      </c>
      <c r="N203" t="s">
        <v>917</v>
      </c>
      <c r="O203" t="s">
        <v>918</v>
      </c>
      <c r="P203" t="s">
        <v>919</v>
      </c>
      <c r="Q203" t="s">
        <v>920</v>
      </c>
      <c r="R203" t="s">
        <v>1252</v>
      </c>
    </row>
    <row r="204" spans="1:19" x14ac:dyDescent="0.25">
      <c r="A204" t="s">
        <v>426</v>
      </c>
      <c r="B204" t="s">
        <v>427</v>
      </c>
      <c r="C204" t="s">
        <v>1250</v>
      </c>
      <c r="D204" t="s">
        <v>1260</v>
      </c>
      <c r="E204" t="s">
        <v>892</v>
      </c>
      <c r="F204" t="s">
        <v>893</v>
      </c>
      <c r="G204" t="s">
        <v>894</v>
      </c>
      <c r="H204" t="s">
        <v>895</v>
      </c>
      <c r="I204" t="s">
        <v>896</v>
      </c>
      <c r="J204" t="s">
        <v>897</v>
      </c>
      <c r="K204" t="s">
        <v>914</v>
      </c>
      <c r="L204" t="s">
        <v>915</v>
      </c>
      <c r="M204" t="s">
        <v>916</v>
      </c>
      <c r="N204" t="s">
        <v>917</v>
      </c>
      <c r="O204" t="s">
        <v>918</v>
      </c>
      <c r="P204" t="s">
        <v>919</v>
      </c>
      <c r="Q204" t="s">
        <v>920</v>
      </c>
      <c r="R204" t="s">
        <v>1252</v>
      </c>
    </row>
    <row r="205" spans="1:19" x14ac:dyDescent="0.25">
      <c r="A205" t="s">
        <v>428</v>
      </c>
      <c r="B205" t="s">
        <v>429</v>
      </c>
      <c r="C205" t="s">
        <v>1261</v>
      </c>
      <c r="D205" t="s">
        <v>1262</v>
      </c>
      <c r="E205" t="s">
        <v>892</v>
      </c>
      <c r="F205" t="s">
        <v>893</v>
      </c>
      <c r="G205" t="s">
        <v>894</v>
      </c>
      <c r="H205" t="s">
        <v>895</v>
      </c>
      <c r="I205" t="s">
        <v>896</v>
      </c>
      <c r="J205" t="s">
        <v>897</v>
      </c>
      <c r="K205" t="s">
        <v>914</v>
      </c>
      <c r="L205" t="s">
        <v>915</v>
      </c>
      <c r="M205" t="s">
        <v>916</v>
      </c>
      <c r="N205" t="s">
        <v>945</v>
      </c>
      <c r="O205" t="s">
        <v>946</v>
      </c>
      <c r="P205" t="s">
        <v>947</v>
      </c>
      <c r="Q205" t="s">
        <v>948</v>
      </c>
      <c r="R205" t="s">
        <v>949</v>
      </c>
      <c r="S205" t="s">
        <v>1065</v>
      </c>
    </row>
    <row r="206" spans="1:19" x14ac:dyDescent="0.25">
      <c r="A206" t="s">
        <v>430</v>
      </c>
      <c r="B206" t="s">
        <v>431</v>
      </c>
      <c r="C206" t="s">
        <v>1261</v>
      </c>
      <c r="D206" t="s">
        <v>1262</v>
      </c>
      <c r="E206" t="s">
        <v>892</v>
      </c>
      <c r="F206" t="s">
        <v>893</v>
      </c>
      <c r="G206" t="s">
        <v>894</v>
      </c>
      <c r="H206" t="s">
        <v>895</v>
      </c>
      <c r="I206" t="s">
        <v>896</v>
      </c>
      <c r="J206" t="s">
        <v>897</v>
      </c>
      <c r="K206" t="s">
        <v>914</v>
      </c>
      <c r="L206" t="s">
        <v>915</v>
      </c>
      <c r="M206" t="s">
        <v>916</v>
      </c>
      <c r="N206" t="s">
        <v>945</v>
      </c>
      <c r="O206" t="s">
        <v>946</v>
      </c>
      <c r="P206" t="s">
        <v>947</v>
      </c>
      <c r="Q206" t="s">
        <v>948</v>
      </c>
      <c r="R206" t="s">
        <v>949</v>
      </c>
      <c r="S206" t="s">
        <v>1065</v>
      </c>
    </row>
    <row r="207" spans="1:19" x14ac:dyDescent="0.25">
      <c r="A207" t="s">
        <v>432</v>
      </c>
      <c r="B207" t="s">
        <v>433</v>
      </c>
      <c r="C207" t="s">
        <v>1261</v>
      </c>
      <c r="D207" t="s">
        <v>1262</v>
      </c>
      <c r="E207" t="s">
        <v>892</v>
      </c>
      <c r="F207" t="s">
        <v>893</v>
      </c>
      <c r="G207" t="s">
        <v>894</v>
      </c>
      <c r="H207" t="s">
        <v>895</v>
      </c>
      <c r="I207" t="s">
        <v>896</v>
      </c>
      <c r="J207" t="s">
        <v>897</v>
      </c>
      <c r="K207" t="s">
        <v>914</v>
      </c>
      <c r="L207" t="s">
        <v>915</v>
      </c>
      <c r="M207" t="s">
        <v>916</v>
      </c>
      <c r="N207" t="s">
        <v>945</v>
      </c>
      <c r="O207" t="s">
        <v>946</v>
      </c>
      <c r="P207" t="s">
        <v>947</v>
      </c>
      <c r="Q207" t="s">
        <v>948</v>
      </c>
      <c r="R207" t="s">
        <v>949</v>
      </c>
      <c r="S207" t="s">
        <v>1065</v>
      </c>
    </row>
    <row r="208" spans="1:19" x14ac:dyDescent="0.25">
      <c r="A208" t="s">
        <v>434</v>
      </c>
      <c r="B208" t="s">
        <v>435</v>
      </c>
      <c r="C208" t="s">
        <v>1261</v>
      </c>
      <c r="D208" t="s">
        <v>1262</v>
      </c>
      <c r="E208" t="s">
        <v>892</v>
      </c>
      <c r="F208" t="s">
        <v>893</v>
      </c>
      <c r="G208" t="s">
        <v>894</v>
      </c>
      <c r="H208" t="s">
        <v>895</v>
      </c>
      <c r="I208" t="s">
        <v>896</v>
      </c>
      <c r="J208" t="s">
        <v>897</v>
      </c>
      <c r="K208" t="s">
        <v>914</v>
      </c>
      <c r="L208" t="s">
        <v>915</v>
      </c>
      <c r="M208" t="s">
        <v>916</v>
      </c>
      <c r="N208" t="s">
        <v>945</v>
      </c>
      <c r="O208" t="s">
        <v>946</v>
      </c>
      <c r="P208" t="s">
        <v>947</v>
      </c>
      <c r="Q208" t="s">
        <v>948</v>
      </c>
      <c r="R208" t="s">
        <v>949</v>
      </c>
      <c r="S208" t="s">
        <v>1065</v>
      </c>
    </row>
    <row r="209" spans="1:19" x14ac:dyDescent="0.25">
      <c r="A209" t="s">
        <v>436</v>
      </c>
      <c r="B209" t="s">
        <v>437</v>
      </c>
      <c r="C209" t="s">
        <v>1261</v>
      </c>
      <c r="D209" t="s">
        <v>1262</v>
      </c>
      <c r="E209" t="s">
        <v>892</v>
      </c>
      <c r="F209" t="s">
        <v>893</v>
      </c>
      <c r="G209" t="s">
        <v>894</v>
      </c>
      <c r="H209" t="s">
        <v>895</v>
      </c>
      <c r="I209" t="s">
        <v>896</v>
      </c>
      <c r="J209" t="s">
        <v>897</v>
      </c>
      <c r="K209" t="s">
        <v>914</v>
      </c>
      <c r="L209" t="s">
        <v>915</v>
      </c>
      <c r="M209" t="s">
        <v>916</v>
      </c>
      <c r="N209" t="s">
        <v>945</v>
      </c>
      <c r="O209" t="s">
        <v>946</v>
      </c>
      <c r="P209" t="s">
        <v>947</v>
      </c>
      <c r="Q209" t="s">
        <v>948</v>
      </c>
      <c r="R209" t="s">
        <v>949</v>
      </c>
      <c r="S209" t="s">
        <v>1065</v>
      </c>
    </row>
    <row r="210" spans="1:19" x14ac:dyDescent="0.25">
      <c r="A210" t="s">
        <v>438</v>
      </c>
      <c r="B210" t="s">
        <v>439</v>
      </c>
      <c r="C210" t="s">
        <v>1261</v>
      </c>
      <c r="D210" t="s">
        <v>1262</v>
      </c>
      <c r="E210" t="s">
        <v>892</v>
      </c>
      <c r="F210" t="s">
        <v>893</v>
      </c>
      <c r="G210" t="s">
        <v>894</v>
      </c>
      <c r="H210" t="s">
        <v>895</v>
      </c>
      <c r="I210" t="s">
        <v>896</v>
      </c>
      <c r="J210" t="s">
        <v>897</v>
      </c>
      <c r="K210" t="s">
        <v>914</v>
      </c>
      <c r="L210" t="s">
        <v>915</v>
      </c>
      <c r="M210" t="s">
        <v>916</v>
      </c>
      <c r="N210" t="s">
        <v>945</v>
      </c>
      <c r="O210" t="s">
        <v>946</v>
      </c>
      <c r="P210" t="s">
        <v>947</v>
      </c>
      <c r="Q210" t="s">
        <v>948</v>
      </c>
      <c r="R210" t="s">
        <v>949</v>
      </c>
      <c r="S210" t="s">
        <v>1065</v>
      </c>
    </row>
    <row r="211" spans="1:19" x14ac:dyDescent="0.25">
      <c r="A211" t="s">
        <v>440</v>
      </c>
      <c r="B211" t="s">
        <v>441</v>
      </c>
      <c r="C211" t="s">
        <v>1261</v>
      </c>
      <c r="D211" t="s">
        <v>1262</v>
      </c>
      <c r="E211" t="s">
        <v>892</v>
      </c>
      <c r="F211" t="s">
        <v>893</v>
      </c>
      <c r="G211" t="s">
        <v>894</v>
      </c>
      <c r="H211" t="s">
        <v>895</v>
      </c>
      <c r="I211" t="s">
        <v>896</v>
      </c>
      <c r="J211" t="s">
        <v>897</v>
      </c>
      <c r="K211" t="s">
        <v>914</v>
      </c>
      <c r="L211" t="s">
        <v>915</v>
      </c>
      <c r="M211" t="s">
        <v>916</v>
      </c>
      <c r="N211" t="s">
        <v>945</v>
      </c>
      <c r="O211" t="s">
        <v>946</v>
      </c>
      <c r="P211" t="s">
        <v>947</v>
      </c>
      <c r="Q211" t="s">
        <v>948</v>
      </c>
      <c r="R211" t="s">
        <v>949</v>
      </c>
      <c r="S211" t="s">
        <v>1065</v>
      </c>
    </row>
    <row r="212" spans="1:19" x14ac:dyDescent="0.25">
      <c r="A212" t="s">
        <v>442</v>
      </c>
      <c r="B212" t="s">
        <v>443</v>
      </c>
      <c r="C212" t="s">
        <v>1261</v>
      </c>
      <c r="D212" t="s">
        <v>1262</v>
      </c>
      <c r="E212" t="s">
        <v>892</v>
      </c>
      <c r="F212" t="s">
        <v>893</v>
      </c>
      <c r="G212" t="s">
        <v>894</v>
      </c>
      <c r="H212" t="s">
        <v>895</v>
      </c>
      <c r="I212" t="s">
        <v>896</v>
      </c>
      <c r="J212" t="s">
        <v>897</v>
      </c>
      <c r="K212" t="s">
        <v>914</v>
      </c>
      <c r="L212" t="s">
        <v>915</v>
      </c>
      <c r="M212" t="s">
        <v>916</v>
      </c>
      <c r="N212" t="s">
        <v>945</v>
      </c>
      <c r="O212" t="s">
        <v>946</v>
      </c>
      <c r="P212" t="s">
        <v>947</v>
      </c>
      <c r="Q212" t="s">
        <v>948</v>
      </c>
      <c r="R212" t="s">
        <v>949</v>
      </c>
      <c r="S212" t="s">
        <v>1065</v>
      </c>
    </row>
    <row r="213" spans="1:19" x14ac:dyDescent="0.25">
      <c r="A213" t="s">
        <v>444</v>
      </c>
      <c r="B213" t="s">
        <v>445</v>
      </c>
      <c r="C213" t="s">
        <v>1017</v>
      </c>
      <c r="D213" t="s">
        <v>1263</v>
      </c>
      <c r="E213" t="s">
        <v>892</v>
      </c>
      <c r="F213" t="s">
        <v>893</v>
      </c>
      <c r="G213" t="s">
        <v>894</v>
      </c>
      <c r="H213" t="s">
        <v>895</v>
      </c>
      <c r="I213" t="s">
        <v>896</v>
      </c>
      <c r="J213" t="s">
        <v>897</v>
      </c>
      <c r="K213" t="s">
        <v>914</v>
      </c>
      <c r="L213" t="s">
        <v>915</v>
      </c>
      <c r="M213" t="s">
        <v>961</v>
      </c>
      <c r="N213" t="s">
        <v>1019</v>
      </c>
      <c r="O213" t="s">
        <v>1020</v>
      </c>
      <c r="P213" t="s">
        <v>1021</v>
      </c>
      <c r="Q213" t="s">
        <v>1022</v>
      </c>
      <c r="R213" t="s">
        <v>1023</v>
      </c>
      <c r="S213" t="s">
        <v>1024</v>
      </c>
    </row>
    <row r="214" spans="1:19" x14ac:dyDescent="0.25">
      <c r="A214" t="s">
        <v>446</v>
      </c>
      <c r="B214" t="s">
        <v>447</v>
      </c>
      <c r="C214" t="s">
        <v>1013</v>
      </c>
      <c r="D214" t="s">
        <v>1264</v>
      </c>
      <c r="E214" t="s">
        <v>892</v>
      </c>
      <c r="F214" t="s">
        <v>893</v>
      </c>
      <c r="G214" t="s">
        <v>894</v>
      </c>
      <c r="H214" t="s">
        <v>895</v>
      </c>
      <c r="I214" t="s">
        <v>896</v>
      </c>
      <c r="J214" t="s">
        <v>897</v>
      </c>
      <c r="K214" t="s">
        <v>914</v>
      </c>
      <c r="L214" t="s">
        <v>915</v>
      </c>
      <c r="M214" t="s">
        <v>916</v>
      </c>
      <c r="N214" t="s">
        <v>917</v>
      </c>
      <c r="O214" t="s">
        <v>918</v>
      </c>
      <c r="P214" t="s">
        <v>919</v>
      </c>
      <c r="Q214" t="s">
        <v>1015</v>
      </c>
      <c r="R214" t="s">
        <v>1016</v>
      </c>
    </row>
    <row r="215" spans="1:19" x14ac:dyDescent="0.25">
      <c r="A215" t="s">
        <v>448</v>
      </c>
      <c r="B215" t="s">
        <v>449</v>
      </c>
      <c r="C215" t="s">
        <v>1013</v>
      </c>
      <c r="D215" t="s">
        <v>1265</v>
      </c>
      <c r="E215" t="s">
        <v>892</v>
      </c>
      <c r="F215" t="s">
        <v>893</v>
      </c>
      <c r="G215" t="s">
        <v>894</v>
      </c>
      <c r="H215" t="s">
        <v>895</v>
      </c>
      <c r="I215" t="s">
        <v>896</v>
      </c>
      <c r="J215" t="s">
        <v>897</v>
      </c>
      <c r="K215" t="s">
        <v>914</v>
      </c>
      <c r="L215" t="s">
        <v>915</v>
      </c>
      <c r="M215" t="s">
        <v>916</v>
      </c>
      <c r="N215" t="s">
        <v>917</v>
      </c>
      <c r="O215" t="s">
        <v>918</v>
      </c>
      <c r="P215" t="s">
        <v>919</v>
      </c>
      <c r="Q215" t="s">
        <v>1015</v>
      </c>
      <c r="R215" t="s">
        <v>1016</v>
      </c>
    </row>
    <row r="216" spans="1:19" x14ac:dyDescent="0.25">
      <c r="A216" t="s">
        <v>450</v>
      </c>
      <c r="B216" t="s">
        <v>451</v>
      </c>
      <c r="C216" t="s">
        <v>1013</v>
      </c>
      <c r="D216" t="s">
        <v>1266</v>
      </c>
      <c r="E216" t="s">
        <v>892</v>
      </c>
      <c r="F216" t="s">
        <v>893</v>
      </c>
      <c r="G216" t="s">
        <v>894</v>
      </c>
      <c r="H216" t="s">
        <v>895</v>
      </c>
      <c r="I216" t="s">
        <v>896</v>
      </c>
      <c r="J216" t="s">
        <v>897</v>
      </c>
      <c r="K216" t="s">
        <v>914</v>
      </c>
      <c r="L216" t="s">
        <v>915</v>
      </c>
      <c r="M216" t="s">
        <v>916</v>
      </c>
      <c r="N216" t="s">
        <v>917</v>
      </c>
      <c r="O216" t="s">
        <v>918</v>
      </c>
      <c r="P216" t="s">
        <v>919</v>
      </c>
      <c r="Q216" t="s">
        <v>1015</v>
      </c>
      <c r="R216" t="s">
        <v>1016</v>
      </c>
    </row>
    <row r="217" spans="1:19" x14ac:dyDescent="0.25">
      <c r="A217" t="s">
        <v>452</v>
      </c>
      <c r="B217" t="s">
        <v>453</v>
      </c>
      <c r="C217" t="s">
        <v>1013</v>
      </c>
      <c r="D217" t="s">
        <v>1267</v>
      </c>
      <c r="E217" t="s">
        <v>892</v>
      </c>
      <c r="F217" t="s">
        <v>893</v>
      </c>
      <c r="G217" t="s">
        <v>894</v>
      </c>
      <c r="H217" t="s">
        <v>895</v>
      </c>
      <c r="I217" t="s">
        <v>896</v>
      </c>
      <c r="J217" t="s">
        <v>897</v>
      </c>
      <c r="K217" t="s">
        <v>914</v>
      </c>
      <c r="L217" t="s">
        <v>915</v>
      </c>
      <c r="M217" t="s">
        <v>916</v>
      </c>
      <c r="N217" t="s">
        <v>917</v>
      </c>
      <c r="O217" t="s">
        <v>918</v>
      </c>
      <c r="P217" t="s">
        <v>919</v>
      </c>
      <c r="Q217" t="s">
        <v>1015</v>
      </c>
      <c r="R217" t="s">
        <v>1016</v>
      </c>
    </row>
    <row r="218" spans="1:19" x14ac:dyDescent="0.25">
      <c r="A218" t="s">
        <v>454</v>
      </c>
      <c r="B218" t="s">
        <v>455</v>
      </c>
      <c r="C218" t="s">
        <v>1013</v>
      </c>
      <c r="D218" t="s">
        <v>1268</v>
      </c>
      <c r="E218" t="s">
        <v>892</v>
      </c>
      <c r="F218" t="s">
        <v>893</v>
      </c>
      <c r="G218" t="s">
        <v>894</v>
      </c>
      <c r="H218" t="s">
        <v>895</v>
      </c>
      <c r="I218" t="s">
        <v>896</v>
      </c>
      <c r="J218" t="s">
        <v>897</v>
      </c>
      <c r="K218" t="s">
        <v>914</v>
      </c>
      <c r="L218" t="s">
        <v>915</v>
      </c>
      <c r="M218" t="s">
        <v>916</v>
      </c>
      <c r="N218" t="s">
        <v>917</v>
      </c>
      <c r="O218" t="s">
        <v>918</v>
      </c>
      <c r="P218" t="s">
        <v>919</v>
      </c>
      <c r="Q218" t="s">
        <v>1015</v>
      </c>
      <c r="R218" t="s">
        <v>1016</v>
      </c>
    </row>
    <row r="219" spans="1:19" x14ac:dyDescent="0.25">
      <c r="A219" t="s">
        <v>456</v>
      </c>
      <c r="B219" t="s">
        <v>457</v>
      </c>
      <c r="C219" t="s">
        <v>1013</v>
      </c>
      <c r="D219" t="s">
        <v>1269</v>
      </c>
      <c r="E219" t="s">
        <v>892</v>
      </c>
      <c r="F219" t="s">
        <v>893</v>
      </c>
      <c r="G219" t="s">
        <v>894</v>
      </c>
      <c r="H219" t="s">
        <v>895</v>
      </c>
      <c r="I219" t="s">
        <v>896</v>
      </c>
      <c r="J219" t="s">
        <v>897</v>
      </c>
      <c r="K219" t="s">
        <v>914</v>
      </c>
      <c r="L219" t="s">
        <v>915</v>
      </c>
      <c r="M219" t="s">
        <v>916</v>
      </c>
      <c r="N219" t="s">
        <v>917</v>
      </c>
      <c r="O219" t="s">
        <v>918</v>
      </c>
      <c r="P219" t="s">
        <v>919</v>
      </c>
      <c r="Q219" t="s">
        <v>1015</v>
      </c>
      <c r="R219" t="s">
        <v>1016</v>
      </c>
    </row>
    <row r="220" spans="1:19" x14ac:dyDescent="0.25">
      <c r="A220" t="s">
        <v>458</v>
      </c>
      <c r="B220" t="s">
        <v>459</v>
      </c>
      <c r="C220" t="s">
        <v>1013</v>
      </c>
      <c r="D220" t="s">
        <v>1270</v>
      </c>
      <c r="E220" t="s">
        <v>892</v>
      </c>
      <c r="F220" t="s">
        <v>893</v>
      </c>
      <c r="G220" t="s">
        <v>894</v>
      </c>
      <c r="H220" t="s">
        <v>895</v>
      </c>
      <c r="I220" t="s">
        <v>896</v>
      </c>
      <c r="J220" t="s">
        <v>897</v>
      </c>
      <c r="K220" t="s">
        <v>914</v>
      </c>
      <c r="L220" t="s">
        <v>915</v>
      </c>
      <c r="M220" t="s">
        <v>916</v>
      </c>
      <c r="N220" t="s">
        <v>917</v>
      </c>
      <c r="O220" t="s">
        <v>918</v>
      </c>
      <c r="P220" t="s">
        <v>919</v>
      </c>
      <c r="Q220" t="s">
        <v>1015</v>
      </c>
      <c r="R220" t="s">
        <v>1016</v>
      </c>
    </row>
    <row r="221" spans="1:19" x14ac:dyDescent="0.25">
      <c r="A221" t="s">
        <v>460</v>
      </c>
      <c r="B221" t="s">
        <v>461</v>
      </c>
      <c r="C221" t="s">
        <v>1013</v>
      </c>
      <c r="D221" t="s">
        <v>1271</v>
      </c>
      <c r="E221" t="s">
        <v>892</v>
      </c>
      <c r="F221" t="s">
        <v>893</v>
      </c>
      <c r="G221" t="s">
        <v>894</v>
      </c>
      <c r="H221" t="s">
        <v>895</v>
      </c>
      <c r="I221" t="s">
        <v>896</v>
      </c>
      <c r="J221" t="s">
        <v>897</v>
      </c>
      <c r="K221" t="s">
        <v>914</v>
      </c>
      <c r="L221" t="s">
        <v>915</v>
      </c>
      <c r="M221" t="s">
        <v>916</v>
      </c>
      <c r="N221" t="s">
        <v>917</v>
      </c>
      <c r="O221" t="s">
        <v>918</v>
      </c>
      <c r="P221" t="s">
        <v>919</v>
      </c>
      <c r="Q221" t="s">
        <v>1015</v>
      </c>
      <c r="R221" t="s">
        <v>1016</v>
      </c>
    </row>
    <row r="222" spans="1:19" x14ac:dyDescent="0.25">
      <c r="A222" t="s">
        <v>462</v>
      </c>
      <c r="B222" t="s">
        <v>463</v>
      </c>
      <c r="C222" t="s">
        <v>1013</v>
      </c>
      <c r="D222" t="s">
        <v>1272</v>
      </c>
      <c r="E222" t="s">
        <v>892</v>
      </c>
      <c r="F222" t="s">
        <v>893</v>
      </c>
      <c r="G222" t="s">
        <v>894</v>
      </c>
      <c r="H222" t="s">
        <v>895</v>
      </c>
      <c r="I222" t="s">
        <v>896</v>
      </c>
      <c r="J222" t="s">
        <v>897</v>
      </c>
      <c r="K222" t="s">
        <v>914</v>
      </c>
      <c r="L222" t="s">
        <v>915</v>
      </c>
      <c r="M222" t="s">
        <v>916</v>
      </c>
      <c r="N222" t="s">
        <v>917</v>
      </c>
      <c r="O222" t="s">
        <v>918</v>
      </c>
      <c r="P222" t="s">
        <v>919</v>
      </c>
      <c r="Q222" t="s">
        <v>1015</v>
      </c>
      <c r="R222" t="s">
        <v>1016</v>
      </c>
    </row>
    <row r="223" spans="1:19" x14ac:dyDescent="0.25">
      <c r="A223" t="s">
        <v>464</v>
      </c>
      <c r="B223" t="s">
        <v>465</v>
      </c>
      <c r="C223" t="s">
        <v>1013</v>
      </c>
      <c r="D223" t="s">
        <v>1273</v>
      </c>
      <c r="E223" t="s">
        <v>892</v>
      </c>
      <c r="F223" t="s">
        <v>893</v>
      </c>
      <c r="G223" t="s">
        <v>894</v>
      </c>
      <c r="H223" t="s">
        <v>895</v>
      </c>
      <c r="I223" t="s">
        <v>896</v>
      </c>
      <c r="J223" t="s">
        <v>897</v>
      </c>
      <c r="K223" t="s">
        <v>914</v>
      </c>
      <c r="L223" t="s">
        <v>915</v>
      </c>
      <c r="M223" t="s">
        <v>916</v>
      </c>
      <c r="N223" t="s">
        <v>917</v>
      </c>
      <c r="O223" t="s">
        <v>918</v>
      </c>
      <c r="P223" t="s">
        <v>919</v>
      </c>
      <c r="Q223" t="s">
        <v>1015</v>
      </c>
      <c r="R223" t="s">
        <v>1016</v>
      </c>
    </row>
    <row r="224" spans="1:19" x14ac:dyDescent="0.25">
      <c r="A224" t="s">
        <v>466</v>
      </c>
      <c r="B224" t="s">
        <v>467</v>
      </c>
      <c r="C224" t="s">
        <v>1013</v>
      </c>
      <c r="D224" t="s">
        <v>1274</v>
      </c>
      <c r="E224" t="s">
        <v>892</v>
      </c>
      <c r="F224" t="s">
        <v>893</v>
      </c>
      <c r="G224" t="s">
        <v>894</v>
      </c>
      <c r="H224" t="s">
        <v>895</v>
      </c>
      <c r="I224" t="s">
        <v>896</v>
      </c>
      <c r="J224" t="s">
        <v>897</v>
      </c>
      <c r="K224" t="s">
        <v>914</v>
      </c>
      <c r="L224" t="s">
        <v>915</v>
      </c>
      <c r="M224" t="s">
        <v>916</v>
      </c>
      <c r="N224" t="s">
        <v>917</v>
      </c>
      <c r="O224" t="s">
        <v>918</v>
      </c>
      <c r="P224" t="s">
        <v>919</v>
      </c>
      <c r="Q224" t="s">
        <v>1015</v>
      </c>
      <c r="R224" t="s">
        <v>1016</v>
      </c>
    </row>
    <row r="225" spans="1:23" x14ac:dyDescent="0.25">
      <c r="A225" t="s">
        <v>468</v>
      </c>
      <c r="B225" t="s">
        <v>469</v>
      </c>
      <c r="C225" t="s">
        <v>1013</v>
      </c>
      <c r="D225" t="s">
        <v>1275</v>
      </c>
      <c r="E225" t="s">
        <v>892</v>
      </c>
      <c r="F225" t="s">
        <v>893</v>
      </c>
      <c r="G225" t="s">
        <v>894</v>
      </c>
      <c r="H225" t="s">
        <v>895</v>
      </c>
      <c r="I225" t="s">
        <v>896</v>
      </c>
      <c r="J225" t="s">
        <v>897</v>
      </c>
      <c r="K225" t="s">
        <v>914</v>
      </c>
      <c r="L225" t="s">
        <v>915</v>
      </c>
      <c r="M225" t="s">
        <v>916</v>
      </c>
      <c r="N225" t="s">
        <v>917</v>
      </c>
      <c r="O225" t="s">
        <v>918</v>
      </c>
      <c r="P225" t="s">
        <v>919</v>
      </c>
      <c r="Q225" t="s">
        <v>1015</v>
      </c>
      <c r="R225" t="s">
        <v>1016</v>
      </c>
    </row>
    <row r="226" spans="1:23" x14ac:dyDescent="0.25">
      <c r="A226" t="s">
        <v>470</v>
      </c>
      <c r="B226" t="s">
        <v>471</v>
      </c>
      <c r="C226" t="s">
        <v>1013</v>
      </c>
      <c r="D226" t="s">
        <v>1276</v>
      </c>
      <c r="E226" t="s">
        <v>892</v>
      </c>
      <c r="F226" t="s">
        <v>893</v>
      </c>
      <c r="G226" t="s">
        <v>894</v>
      </c>
      <c r="H226" t="s">
        <v>895</v>
      </c>
      <c r="I226" t="s">
        <v>896</v>
      </c>
      <c r="J226" t="s">
        <v>897</v>
      </c>
      <c r="K226" t="s">
        <v>914</v>
      </c>
      <c r="L226" t="s">
        <v>915</v>
      </c>
      <c r="M226" t="s">
        <v>916</v>
      </c>
      <c r="N226" t="s">
        <v>917</v>
      </c>
      <c r="O226" t="s">
        <v>918</v>
      </c>
      <c r="P226" t="s">
        <v>919</v>
      </c>
      <c r="Q226" t="s">
        <v>1015</v>
      </c>
      <c r="R226" t="s">
        <v>1016</v>
      </c>
    </row>
    <row r="227" spans="1:23" x14ac:dyDescent="0.25">
      <c r="A227" t="s">
        <v>472</v>
      </c>
      <c r="B227" t="s">
        <v>473</v>
      </c>
      <c r="C227" t="s">
        <v>1277</v>
      </c>
      <c r="D227" t="s">
        <v>1278</v>
      </c>
      <c r="E227" t="s">
        <v>892</v>
      </c>
      <c r="F227" t="s">
        <v>893</v>
      </c>
      <c r="G227" t="s">
        <v>894</v>
      </c>
      <c r="H227" t="s">
        <v>895</v>
      </c>
      <c r="I227" t="s">
        <v>896</v>
      </c>
      <c r="J227" t="s">
        <v>897</v>
      </c>
      <c r="K227" t="s">
        <v>914</v>
      </c>
      <c r="L227" t="s">
        <v>915</v>
      </c>
      <c r="M227" t="s">
        <v>916</v>
      </c>
      <c r="N227" t="s">
        <v>945</v>
      </c>
      <c r="O227" t="s">
        <v>1279</v>
      </c>
      <c r="P227" t="s">
        <v>1280</v>
      </c>
      <c r="Q227" t="s">
        <v>1281</v>
      </c>
      <c r="R227" t="s">
        <v>1282</v>
      </c>
    </row>
    <row r="228" spans="1:23" x14ac:dyDescent="0.25">
      <c r="A228" t="s">
        <v>474</v>
      </c>
      <c r="B228" t="s">
        <v>475</v>
      </c>
      <c r="C228" t="s">
        <v>1277</v>
      </c>
      <c r="D228" t="s">
        <v>1283</v>
      </c>
      <c r="E228" t="s">
        <v>892</v>
      </c>
      <c r="F228" t="s">
        <v>893</v>
      </c>
      <c r="G228" t="s">
        <v>894</v>
      </c>
      <c r="H228" t="s">
        <v>895</v>
      </c>
      <c r="I228" t="s">
        <v>896</v>
      </c>
      <c r="J228" t="s">
        <v>897</v>
      </c>
      <c r="K228" t="s">
        <v>914</v>
      </c>
      <c r="L228" t="s">
        <v>915</v>
      </c>
      <c r="M228" t="s">
        <v>916</v>
      </c>
      <c r="N228" t="s">
        <v>945</v>
      </c>
      <c r="O228" t="s">
        <v>1279</v>
      </c>
      <c r="P228" t="s">
        <v>1280</v>
      </c>
      <c r="Q228" t="s">
        <v>1281</v>
      </c>
      <c r="R228" t="s">
        <v>1282</v>
      </c>
    </row>
    <row r="229" spans="1:23" x14ac:dyDescent="0.25">
      <c r="A229" t="s">
        <v>476</v>
      </c>
      <c r="B229" t="s">
        <v>477</v>
      </c>
      <c r="C229" t="s">
        <v>1277</v>
      </c>
      <c r="D229" t="s">
        <v>1284</v>
      </c>
      <c r="E229" t="s">
        <v>892</v>
      </c>
      <c r="F229" t="s">
        <v>893</v>
      </c>
      <c r="G229" t="s">
        <v>894</v>
      </c>
      <c r="H229" t="s">
        <v>895</v>
      </c>
      <c r="I229" t="s">
        <v>896</v>
      </c>
      <c r="J229" t="s">
        <v>897</v>
      </c>
      <c r="K229" t="s">
        <v>914</v>
      </c>
      <c r="L229" t="s">
        <v>915</v>
      </c>
      <c r="M229" t="s">
        <v>916</v>
      </c>
      <c r="N229" t="s">
        <v>945</v>
      </c>
      <c r="O229" t="s">
        <v>1279</v>
      </c>
      <c r="P229" t="s">
        <v>1280</v>
      </c>
      <c r="Q229" t="s">
        <v>1281</v>
      </c>
      <c r="R229" t="s">
        <v>1282</v>
      </c>
    </row>
    <row r="230" spans="1:23" x14ac:dyDescent="0.25">
      <c r="A230" t="s">
        <v>478</v>
      </c>
      <c r="B230" t="s">
        <v>479</v>
      </c>
      <c r="C230" t="s">
        <v>1277</v>
      </c>
      <c r="D230" t="s">
        <v>1285</v>
      </c>
      <c r="E230" t="s">
        <v>892</v>
      </c>
      <c r="F230" t="s">
        <v>893</v>
      </c>
      <c r="G230" t="s">
        <v>894</v>
      </c>
      <c r="H230" t="s">
        <v>895</v>
      </c>
      <c r="I230" t="s">
        <v>896</v>
      </c>
      <c r="J230" t="s">
        <v>897</v>
      </c>
      <c r="K230" t="s">
        <v>914</v>
      </c>
      <c r="L230" t="s">
        <v>915</v>
      </c>
      <c r="M230" t="s">
        <v>916</v>
      </c>
      <c r="N230" t="s">
        <v>945</v>
      </c>
      <c r="O230" t="s">
        <v>1279</v>
      </c>
      <c r="P230" t="s">
        <v>1280</v>
      </c>
      <c r="Q230" t="s">
        <v>1281</v>
      </c>
      <c r="R230" t="s">
        <v>1282</v>
      </c>
    </row>
    <row r="231" spans="1:23" x14ac:dyDescent="0.25">
      <c r="A231" t="s">
        <v>480</v>
      </c>
      <c r="B231" t="s">
        <v>481</v>
      </c>
      <c r="C231" t="s">
        <v>1277</v>
      </c>
      <c r="D231" t="s">
        <v>1286</v>
      </c>
      <c r="E231" t="s">
        <v>892</v>
      </c>
      <c r="F231" t="s">
        <v>893</v>
      </c>
      <c r="G231" t="s">
        <v>894</v>
      </c>
      <c r="H231" t="s">
        <v>895</v>
      </c>
      <c r="I231" t="s">
        <v>896</v>
      </c>
      <c r="J231" t="s">
        <v>897</v>
      </c>
      <c r="K231" t="s">
        <v>914</v>
      </c>
      <c r="L231" t="s">
        <v>915</v>
      </c>
      <c r="M231" t="s">
        <v>916</v>
      </c>
      <c r="N231" t="s">
        <v>945</v>
      </c>
      <c r="O231" t="s">
        <v>1279</v>
      </c>
      <c r="P231" t="s">
        <v>1280</v>
      </c>
      <c r="Q231" t="s">
        <v>1281</v>
      </c>
      <c r="R231" t="s">
        <v>1282</v>
      </c>
    </row>
    <row r="232" spans="1:23" x14ac:dyDescent="0.25">
      <c r="A232" t="s">
        <v>482</v>
      </c>
      <c r="B232" t="s">
        <v>483</v>
      </c>
      <c r="C232" t="s">
        <v>1277</v>
      </c>
      <c r="D232" t="s">
        <v>1287</v>
      </c>
      <c r="E232" t="s">
        <v>892</v>
      </c>
      <c r="F232" t="s">
        <v>893</v>
      </c>
      <c r="G232" t="s">
        <v>894</v>
      </c>
      <c r="H232" t="s">
        <v>895</v>
      </c>
      <c r="I232" t="s">
        <v>896</v>
      </c>
      <c r="J232" t="s">
        <v>897</v>
      </c>
      <c r="K232" t="s">
        <v>914</v>
      </c>
      <c r="L232" t="s">
        <v>915</v>
      </c>
      <c r="M232" t="s">
        <v>916</v>
      </c>
      <c r="N232" t="s">
        <v>945</v>
      </c>
      <c r="O232" t="s">
        <v>1279</v>
      </c>
      <c r="P232" t="s">
        <v>1280</v>
      </c>
      <c r="Q232" t="s">
        <v>1281</v>
      </c>
      <c r="R232" t="s">
        <v>1282</v>
      </c>
    </row>
    <row r="233" spans="1:23" x14ac:dyDescent="0.25">
      <c r="A233" t="s">
        <v>484</v>
      </c>
      <c r="B233" t="s">
        <v>485</v>
      </c>
      <c r="C233" t="s">
        <v>1277</v>
      </c>
      <c r="D233" t="s">
        <v>1288</v>
      </c>
      <c r="E233" t="s">
        <v>892</v>
      </c>
      <c r="F233" t="s">
        <v>893</v>
      </c>
      <c r="G233" t="s">
        <v>894</v>
      </c>
      <c r="H233" t="s">
        <v>895</v>
      </c>
      <c r="I233" t="s">
        <v>896</v>
      </c>
      <c r="J233" t="s">
        <v>897</v>
      </c>
      <c r="K233" t="s">
        <v>914</v>
      </c>
      <c r="L233" t="s">
        <v>915</v>
      </c>
      <c r="M233" t="s">
        <v>916</v>
      </c>
      <c r="N233" t="s">
        <v>945</v>
      </c>
      <c r="O233" t="s">
        <v>1279</v>
      </c>
      <c r="P233" t="s">
        <v>1280</v>
      </c>
      <c r="Q233" t="s">
        <v>1281</v>
      </c>
      <c r="R233" t="s">
        <v>1282</v>
      </c>
    </row>
    <row r="234" spans="1:23" x14ac:dyDescent="0.25">
      <c r="A234" t="s">
        <v>486</v>
      </c>
      <c r="B234" t="s">
        <v>487</v>
      </c>
      <c r="C234" t="s">
        <v>1277</v>
      </c>
      <c r="D234" t="s">
        <v>1289</v>
      </c>
      <c r="E234" t="s">
        <v>892</v>
      </c>
      <c r="F234" t="s">
        <v>893</v>
      </c>
      <c r="G234" t="s">
        <v>894</v>
      </c>
      <c r="H234" t="s">
        <v>895</v>
      </c>
      <c r="I234" t="s">
        <v>896</v>
      </c>
      <c r="J234" t="s">
        <v>897</v>
      </c>
      <c r="K234" t="s">
        <v>914</v>
      </c>
      <c r="L234" t="s">
        <v>915</v>
      </c>
      <c r="M234" t="s">
        <v>916</v>
      </c>
      <c r="N234" t="s">
        <v>945</v>
      </c>
      <c r="O234" t="s">
        <v>1279</v>
      </c>
      <c r="P234" t="s">
        <v>1280</v>
      </c>
      <c r="Q234" t="s">
        <v>1281</v>
      </c>
      <c r="R234" t="s">
        <v>1282</v>
      </c>
    </row>
    <row r="235" spans="1:23" x14ac:dyDescent="0.25">
      <c r="A235" t="s">
        <v>488</v>
      </c>
      <c r="B235" t="s">
        <v>489</v>
      </c>
      <c r="C235" t="s">
        <v>1277</v>
      </c>
      <c r="D235" t="s">
        <v>1290</v>
      </c>
      <c r="E235" t="s">
        <v>892</v>
      </c>
      <c r="F235" t="s">
        <v>893</v>
      </c>
      <c r="G235" t="s">
        <v>894</v>
      </c>
      <c r="H235" t="s">
        <v>895</v>
      </c>
      <c r="I235" t="s">
        <v>896</v>
      </c>
      <c r="J235" t="s">
        <v>897</v>
      </c>
      <c r="K235" t="s">
        <v>914</v>
      </c>
      <c r="L235" t="s">
        <v>915</v>
      </c>
      <c r="M235" t="s">
        <v>916</v>
      </c>
      <c r="N235" t="s">
        <v>945</v>
      </c>
      <c r="O235" t="s">
        <v>1279</v>
      </c>
      <c r="P235" t="s">
        <v>1280</v>
      </c>
      <c r="Q235" t="s">
        <v>1281</v>
      </c>
      <c r="R235" t="s">
        <v>1282</v>
      </c>
    </row>
    <row r="236" spans="1:23" x14ac:dyDescent="0.25">
      <c r="A236" t="s">
        <v>490</v>
      </c>
      <c r="B236" t="s">
        <v>491</v>
      </c>
      <c r="C236" t="s">
        <v>1277</v>
      </c>
      <c r="D236" t="s">
        <v>1291</v>
      </c>
      <c r="E236" t="s">
        <v>892</v>
      </c>
      <c r="F236" t="s">
        <v>893</v>
      </c>
      <c r="G236" t="s">
        <v>894</v>
      </c>
      <c r="H236" t="s">
        <v>895</v>
      </c>
      <c r="I236" t="s">
        <v>896</v>
      </c>
      <c r="J236" t="s">
        <v>897</v>
      </c>
      <c r="K236" t="s">
        <v>914</v>
      </c>
      <c r="L236" t="s">
        <v>915</v>
      </c>
      <c r="M236" t="s">
        <v>916</v>
      </c>
      <c r="N236" t="s">
        <v>945</v>
      </c>
      <c r="O236" t="s">
        <v>1279</v>
      </c>
      <c r="P236" t="s">
        <v>1280</v>
      </c>
      <c r="Q236" t="s">
        <v>1281</v>
      </c>
      <c r="R236" t="s">
        <v>1282</v>
      </c>
    </row>
    <row r="237" spans="1:23" x14ac:dyDescent="0.25">
      <c r="A237" t="s">
        <v>492</v>
      </c>
      <c r="B237" t="s">
        <v>493</v>
      </c>
      <c r="C237" t="s">
        <v>1292</v>
      </c>
      <c r="D237" t="s">
        <v>1293</v>
      </c>
      <c r="E237" t="s">
        <v>892</v>
      </c>
      <c r="F237" t="s">
        <v>893</v>
      </c>
      <c r="G237" t="s">
        <v>894</v>
      </c>
      <c r="H237" t="s">
        <v>895</v>
      </c>
      <c r="I237" t="s">
        <v>896</v>
      </c>
      <c r="J237" t="s">
        <v>897</v>
      </c>
      <c r="K237" t="s">
        <v>932</v>
      </c>
      <c r="L237" t="s">
        <v>933</v>
      </c>
      <c r="M237" t="s">
        <v>934</v>
      </c>
      <c r="N237" t="s">
        <v>935</v>
      </c>
      <c r="O237" t="s">
        <v>936</v>
      </c>
      <c r="P237" t="s">
        <v>937</v>
      </c>
      <c r="Q237" t="s">
        <v>938</v>
      </c>
      <c r="R237" t="s">
        <v>939</v>
      </c>
      <c r="S237" t="s">
        <v>1294</v>
      </c>
      <c r="T237" t="s">
        <v>1295</v>
      </c>
      <c r="U237" t="s">
        <v>1296</v>
      </c>
      <c r="V237" t="s">
        <v>1297</v>
      </c>
      <c r="W237" t="s">
        <v>1298</v>
      </c>
    </row>
    <row r="238" spans="1:23" x14ac:dyDescent="0.25">
      <c r="A238" t="s">
        <v>494</v>
      </c>
      <c r="B238" t="s">
        <v>495</v>
      </c>
      <c r="C238" t="s">
        <v>1292</v>
      </c>
      <c r="D238" t="s">
        <v>1299</v>
      </c>
      <c r="E238" t="s">
        <v>892</v>
      </c>
      <c r="F238" t="s">
        <v>893</v>
      </c>
      <c r="G238" t="s">
        <v>894</v>
      </c>
      <c r="H238" t="s">
        <v>895</v>
      </c>
      <c r="I238" t="s">
        <v>896</v>
      </c>
      <c r="J238" t="s">
        <v>897</v>
      </c>
      <c r="K238" t="s">
        <v>932</v>
      </c>
      <c r="L238" t="s">
        <v>933</v>
      </c>
      <c r="M238" t="s">
        <v>934</v>
      </c>
      <c r="N238" t="s">
        <v>935</v>
      </c>
      <c r="O238" t="s">
        <v>936</v>
      </c>
      <c r="P238" t="s">
        <v>937</v>
      </c>
      <c r="Q238" t="s">
        <v>938</v>
      </c>
      <c r="R238" t="s">
        <v>939</v>
      </c>
      <c r="S238" t="s">
        <v>1294</v>
      </c>
      <c r="T238" t="s">
        <v>1295</v>
      </c>
      <c r="U238" t="s">
        <v>1296</v>
      </c>
      <c r="V238" t="s">
        <v>1297</v>
      </c>
      <c r="W238" t="s">
        <v>1298</v>
      </c>
    </row>
    <row r="239" spans="1:23" x14ac:dyDescent="0.25">
      <c r="A239" t="s">
        <v>496</v>
      </c>
      <c r="B239" t="s">
        <v>497</v>
      </c>
      <c r="C239" t="s">
        <v>1300</v>
      </c>
      <c r="D239" t="s">
        <v>1301</v>
      </c>
      <c r="E239" t="s">
        <v>892</v>
      </c>
      <c r="F239" t="s">
        <v>893</v>
      </c>
      <c r="G239" t="s">
        <v>894</v>
      </c>
      <c r="H239" t="s">
        <v>895</v>
      </c>
      <c r="I239" t="s">
        <v>896</v>
      </c>
      <c r="J239" t="s">
        <v>897</v>
      </c>
      <c r="K239" t="s">
        <v>898</v>
      </c>
      <c r="L239" t="s">
        <v>899</v>
      </c>
      <c r="M239" t="s">
        <v>900</v>
      </c>
      <c r="N239" t="s">
        <v>901</v>
      </c>
      <c r="O239" t="s">
        <v>902</v>
      </c>
      <c r="P239" t="s">
        <v>903</v>
      </c>
      <c r="Q239" t="s">
        <v>904</v>
      </c>
      <c r="R239" t="s">
        <v>1302</v>
      </c>
      <c r="S239" t="s">
        <v>1303</v>
      </c>
      <c r="T239" t="s">
        <v>1304</v>
      </c>
      <c r="U239" t="s">
        <v>1305</v>
      </c>
    </row>
    <row r="240" spans="1:23" x14ac:dyDescent="0.25">
      <c r="A240" t="s">
        <v>498</v>
      </c>
      <c r="B240" t="s">
        <v>499</v>
      </c>
      <c r="C240" t="s">
        <v>1300</v>
      </c>
      <c r="D240" t="s">
        <v>1306</v>
      </c>
      <c r="E240" t="s">
        <v>892</v>
      </c>
      <c r="F240" t="s">
        <v>893</v>
      </c>
      <c r="G240" t="s">
        <v>894</v>
      </c>
      <c r="H240" t="s">
        <v>895</v>
      </c>
      <c r="I240" t="s">
        <v>896</v>
      </c>
      <c r="J240" t="s">
        <v>897</v>
      </c>
      <c r="K240" t="s">
        <v>898</v>
      </c>
      <c r="L240" t="s">
        <v>899</v>
      </c>
      <c r="M240" t="s">
        <v>900</v>
      </c>
      <c r="N240" t="s">
        <v>901</v>
      </c>
      <c r="O240" t="s">
        <v>902</v>
      </c>
      <c r="P240" t="s">
        <v>903</v>
      </c>
      <c r="Q240" t="s">
        <v>904</v>
      </c>
      <c r="R240" t="s">
        <v>1302</v>
      </c>
      <c r="S240" t="s">
        <v>1303</v>
      </c>
      <c r="T240" t="s">
        <v>1304</v>
      </c>
      <c r="U240" t="s">
        <v>1305</v>
      </c>
    </row>
    <row r="241" spans="1:18" x14ac:dyDescent="0.25">
      <c r="A241" t="s">
        <v>500</v>
      </c>
      <c r="B241" t="s">
        <v>501</v>
      </c>
      <c r="C241" t="s">
        <v>1307</v>
      </c>
      <c r="D241" t="s">
        <v>1308</v>
      </c>
      <c r="E241" t="s">
        <v>892</v>
      </c>
      <c r="F241" t="s">
        <v>893</v>
      </c>
      <c r="G241" t="s">
        <v>894</v>
      </c>
      <c r="H241" t="s">
        <v>895</v>
      </c>
      <c r="I241" t="s">
        <v>896</v>
      </c>
      <c r="J241" t="s">
        <v>897</v>
      </c>
      <c r="K241" t="s">
        <v>914</v>
      </c>
      <c r="L241" t="s">
        <v>915</v>
      </c>
      <c r="M241" t="s">
        <v>916</v>
      </c>
      <c r="N241" t="s">
        <v>945</v>
      </c>
      <c r="O241" t="s">
        <v>946</v>
      </c>
      <c r="P241" t="s">
        <v>947</v>
      </c>
      <c r="Q241" t="s">
        <v>1007</v>
      </c>
      <c r="R241" t="s">
        <v>1309</v>
      </c>
    </row>
    <row r="242" spans="1:18" x14ac:dyDescent="0.25">
      <c r="A242" t="s">
        <v>502</v>
      </c>
      <c r="B242" t="s">
        <v>503</v>
      </c>
      <c r="C242" t="s">
        <v>1307</v>
      </c>
      <c r="D242" t="s">
        <v>1310</v>
      </c>
      <c r="E242" t="s">
        <v>892</v>
      </c>
      <c r="F242" t="s">
        <v>893</v>
      </c>
      <c r="G242" t="s">
        <v>894</v>
      </c>
      <c r="H242" t="s">
        <v>895</v>
      </c>
      <c r="I242" t="s">
        <v>896</v>
      </c>
      <c r="J242" t="s">
        <v>897</v>
      </c>
      <c r="K242" t="s">
        <v>914</v>
      </c>
      <c r="L242" t="s">
        <v>915</v>
      </c>
      <c r="M242" t="s">
        <v>916</v>
      </c>
      <c r="N242" t="s">
        <v>945</v>
      </c>
      <c r="O242" t="s">
        <v>946</v>
      </c>
      <c r="P242" t="s">
        <v>947</v>
      </c>
      <c r="Q242" t="s">
        <v>1007</v>
      </c>
      <c r="R242" t="s">
        <v>1309</v>
      </c>
    </row>
    <row r="243" spans="1:18" x14ac:dyDescent="0.25">
      <c r="A243" t="s">
        <v>504</v>
      </c>
      <c r="B243" t="s">
        <v>505</v>
      </c>
      <c r="C243" t="s">
        <v>1307</v>
      </c>
      <c r="D243" t="s">
        <v>1311</v>
      </c>
      <c r="E243" t="s">
        <v>892</v>
      </c>
      <c r="F243" t="s">
        <v>893</v>
      </c>
      <c r="G243" t="s">
        <v>894</v>
      </c>
      <c r="H243" t="s">
        <v>895</v>
      </c>
      <c r="I243" t="s">
        <v>896</v>
      </c>
      <c r="J243" t="s">
        <v>897</v>
      </c>
      <c r="K243" t="s">
        <v>914</v>
      </c>
      <c r="L243" t="s">
        <v>915</v>
      </c>
      <c r="M243" t="s">
        <v>916</v>
      </c>
      <c r="N243" t="s">
        <v>945</v>
      </c>
      <c r="O243" t="s">
        <v>946</v>
      </c>
      <c r="P243" t="s">
        <v>947</v>
      </c>
      <c r="Q243" t="s">
        <v>1007</v>
      </c>
      <c r="R243" t="s">
        <v>1309</v>
      </c>
    </row>
    <row r="244" spans="1:18" x14ac:dyDescent="0.25">
      <c r="A244" t="s">
        <v>506</v>
      </c>
      <c r="B244" t="s">
        <v>507</v>
      </c>
      <c r="C244" t="s">
        <v>1307</v>
      </c>
      <c r="D244" t="s">
        <v>1312</v>
      </c>
      <c r="E244" t="s">
        <v>892</v>
      </c>
      <c r="F244" t="s">
        <v>893</v>
      </c>
      <c r="G244" t="s">
        <v>894</v>
      </c>
      <c r="H244" t="s">
        <v>895</v>
      </c>
      <c r="I244" t="s">
        <v>896</v>
      </c>
      <c r="J244" t="s">
        <v>897</v>
      </c>
      <c r="K244" t="s">
        <v>914</v>
      </c>
      <c r="L244" t="s">
        <v>915</v>
      </c>
      <c r="M244" t="s">
        <v>916</v>
      </c>
      <c r="N244" t="s">
        <v>945</v>
      </c>
      <c r="O244" t="s">
        <v>946</v>
      </c>
      <c r="P244" t="s">
        <v>947</v>
      </c>
      <c r="Q244" t="s">
        <v>1007</v>
      </c>
      <c r="R244" t="s">
        <v>1309</v>
      </c>
    </row>
    <row r="245" spans="1:18" x14ac:dyDescent="0.25">
      <c r="A245" t="s">
        <v>508</v>
      </c>
      <c r="B245" t="s">
        <v>509</v>
      </c>
      <c r="C245" t="s">
        <v>1307</v>
      </c>
      <c r="D245" t="s">
        <v>1313</v>
      </c>
      <c r="E245" t="s">
        <v>892</v>
      </c>
      <c r="F245" t="s">
        <v>893</v>
      </c>
      <c r="G245" t="s">
        <v>894</v>
      </c>
      <c r="H245" t="s">
        <v>895</v>
      </c>
      <c r="I245" t="s">
        <v>896</v>
      </c>
      <c r="J245" t="s">
        <v>897</v>
      </c>
      <c r="K245" t="s">
        <v>914</v>
      </c>
      <c r="L245" t="s">
        <v>915</v>
      </c>
      <c r="M245" t="s">
        <v>916</v>
      </c>
      <c r="N245" t="s">
        <v>945</v>
      </c>
      <c r="O245" t="s">
        <v>946</v>
      </c>
      <c r="P245" t="s">
        <v>947</v>
      </c>
      <c r="Q245" t="s">
        <v>1007</v>
      </c>
      <c r="R245" t="s">
        <v>1309</v>
      </c>
    </row>
    <row r="246" spans="1:18" x14ac:dyDescent="0.25">
      <c r="A246" t="s">
        <v>510</v>
      </c>
      <c r="B246" t="s">
        <v>511</v>
      </c>
      <c r="C246" t="s">
        <v>1307</v>
      </c>
      <c r="D246" t="s">
        <v>1314</v>
      </c>
      <c r="E246" t="s">
        <v>892</v>
      </c>
      <c r="F246" t="s">
        <v>893</v>
      </c>
      <c r="G246" t="s">
        <v>894</v>
      </c>
      <c r="H246" t="s">
        <v>895</v>
      </c>
      <c r="I246" t="s">
        <v>896</v>
      </c>
      <c r="J246" t="s">
        <v>897</v>
      </c>
      <c r="K246" t="s">
        <v>914</v>
      </c>
      <c r="L246" t="s">
        <v>915</v>
      </c>
      <c r="M246" t="s">
        <v>916</v>
      </c>
      <c r="N246" t="s">
        <v>945</v>
      </c>
      <c r="O246" t="s">
        <v>946</v>
      </c>
      <c r="P246" t="s">
        <v>947</v>
      </c>
      <c r="Q246" t="s">
        <v>1007</v>
      </c>
      <c r="R246" t="s">
        <v>1309</v>
      </c>
    </row>
    <row r="247" spans="1:18" x14ac:dyDescent="0.25">
      <c r="A247" t="s">
        <v>512</v>
      </c>
      <c r="B247" t="s">
        <v>513</v>
      </c>
      <c r="C247" t="s">
        <v>1307</v>
      </c>
      <c r="D247" t="s">
        <v>1315</v>
      </c>
      <c r="E247" t="s">
        <v>892</v>
      </c>
      <c r="F247" t="s">
        <v>893</v>
      </c>
      <c r="G247" t="s">
        <v>894</v>
      </c>
      <c r="H247" t="s">
        <v>895</v>
      </c>
      <c r="I247" t="s">
        <v>896</v>
      </c>
      <c r="J247" t="s">
        <v>897</v>
      </c>
      <c r="K247" t="s">
        <v>914</v>
      </c>
      <c r="L247" t="s">
        <v>915</v>
      </c>
      <c r="M247" t="s">
        <v>916</v>
      </c>
      <c r="N247" t="s">
        <v>945</v>
      </c>
      <c r="O247" t="s">
        <v>946</v>
      </c>
      <c r="P247" t="s">
        <v>947</v>
      </c>
      <c r="Q247" t="s">
        <v>1007</v>
      </c>
      <c r="R247" t="s">
        <v>1309</v>
      </c>
    </row>
    <row r="248" spans="1:18" x14ac:dyDescent="0.25">
      <c r="A248" t="s">
        <v>514</v>
      </c>
      <c r="B248" t="s">
        <v>515</v>
      </c>
      <c r="C248" t="s">
        <v>1307</v>
      </c>
      <c r="D248" t="s">
        <v>1316</v>
      </c>
      <c r="E248" t="s">
        <v>892</v>
      </c>
      <c r="F248" t="s">
        <v>893</v>
      </c>
      <c r="G248" t="s">
        <v>894</v>
      </c>
      <c r="H248" t="s">
        <v>895</v>
      </c>
      <c r="I248" t="s">
        <v>896</v>
      </c>
      <c r="J248" t="s">
        <v>897</v>
      </c>
      <c r="K248" t="s">
        <v>914</v>
      </c>
      <c r="L248" t="s">
        <v>915</v>
      </c>
      <c r="M248" t="s">
        <v>916</v>
      </c>
      <c r="N248" t="s">
        <v>945</v>
      </c>
      <c r="O248" t="s">
        <v>946</v>
      </c>
      <c r="P248" t="s">
        <v>947</v>
      </c>
      <c r="Q248" t="s">
        <v>1007</v>
      </c>
      <c r="R248" t="s">
        <v>1309</v>
      </c>
    </row>
    <row r="249" spans="1:18" x14ac:dyDescent="0.25">
      <c r="A249" t="s">
        <v>516</v>
      </c>
      <c r="B249" t="s">
        <v>517</v>
      </c>
      <c r="C249" t="s">
        <v>1307</v>
      </c>
      <c r="D249" t="s">
        <v>1317</v>
      </c>
      <c r="E249" t="s">
        <v>892</v>
      </c>
      <c r="F249" t="s">
        <v>893</v>
      </c>
      <c r="G249" t="s">
        <v>894</v>
      </c>
      <c r="H249" t="s">
        <v>895</v>
      </c>
      <c r="I249" t="s">
        <v>896</v>
      </c>
      <c r="J249" t="s">
        <v>897</v>
      </c>
      <c r="K249" t="s">
        <v>914</v>
      </c>
      <c r="L249" t="s">
        <v>915</v>
      </c>
      <c r="M249" t="s">
        <v>916</v>
      </c>
      <c r="N249" t="s">
        <v>945</v>
      </c>
      <c r="O249" t="s">
        <v>946</v>
      </c>
      <c r="P249" t="s">
        <v>947</v>
      </c>
      <c r="Q249" t="s">
        <v>1007</v>
      </c>
      <c r="R249" t="s">
        <v>1309</v>
      </c>
    </row>
    <row r="250" spans="1:18" x14ac:dyDescent="0.25">
      <c r="A250" t="s">
        <v>518</v>
      </c>
      <c r="B250" t="s">
        <v>519</v>
      </c>
      <c r="C250" t="s">
        <v>1307</v>
      </c>
      <c r="D250" t="s">
        <v>1318</v>
      </c>
      <c r="E250" t="s">
        <v>892</v>
      </c>
      <c r="F250" t="s">
        <v>893</v>
      </c>
      <c r="G250" t="s">
        <v>894</v>
      </c>
      <c r="H250" t="s">
        <v>895</v>
      </c>
      <c r="I250" t="s">
        <v>896</v>
      </c>
      <c r="J250" t="s">
        <v>897</v>
      </c>
      <c r="K250" t="s">
        <v>914</v>
      </c>
      <c r="L250" t="s">
        <v>915</v>
      </c>
      <c r="M250" t="s">
        <v>916</v>
      </c>
      <c r="N250" t="s">
        <v>945</v>
      </c>
      <c r="O250" t="s">
        <v>946</v>
      </c>
      <c r="P250" t="s">
        <v>947</v>
      </c>
      <c r="Q250" t="s">
        <v>1007</v>
      </c>
      <c r="R250" t="s">
        <v>1309</v>
      </c>
    </row>
    <row r="251" spans="1:18" x14ac:dyDescent="0.25">
      <c r="A251" t="s">
        <v>520</v>
      </c>
      <c r="B251" t="s">
        <v>521</v>
      </c>
      <c r="C251" t="s">
        <v>1319</v>
      </c>
      <c r="D251" t="s">
        <v>1320</v>
      </c>
      <c r="E251" t="s">
        <v>892</v>
      </c>
      <c r="F251" t="s">
        <v>893</v>
      </c>
      <c r="G251" t="s">
        <v>894</v>
      </c>
      <c r="H251" t="s">
        <v>895</v>
      </c>
      <c r="I251" t="s">
        <v>896</v>
      </c>
      <c r="J251" t="s">
        <v>897</v>
      </c>
      <c r="K251" t="s">
        <v>914</v>
      </c>
      <c r="L251" t="s">
        <v>915</v>
      </c>
      <c r="M251" t="s">
        <v>916</v>
      </c>
      <c r="N251" t="s">
        <v>945</v>
      </c>
      <c r="O251" t="s">
        <v>946</v>
      </c>
      <c r="P251" t="s">
        <v>947</v>
      </c>
      <c r="Q251" t="s">
        <v>1007</v>
      </c>
      <c r="R251" t="s">
        <v>1321</v>
      </c>
    </row>
    <row r="252" spans="1:18" x14ac:dyDescent="0.25">
      <c r="A252" t="s">
        <v>522</v>
      </c>
      <c r="B252" t="s">
        <v>523</v>
      </c>
      <c r="C252" t="s">
        <v>1319</v>
      </c>
      <c r="D252" t="s">
        <v>1322</v>
      </c>
      <c r="E252" t="s">
        <v>892</v>
      </c>
      <c r="F252" t="s">
        <v>893</v>
      </c>
      <c r="G252" t="s">
        <v>894</v>
      </c>
      <c r="H252" t="s">
        <v>895</v>
      </c>
      <c r="I252" t="s">
        <v>896</v>
      </c>
      <c r="J252" t="s">
        <v>897</v>
      </c>
      <c r="K252" t="s">
        <v>914</v>
      </c>
      <c r="L252" t="s">
        <v>915</v>
      </c>
      <c r="M252" t="s">
        <v>916</v>
      </c>
      <c r="N252" t="s">
        <v>945</v>
      </c>
      <c r="O252" t="s">
        <v>946</v>
      </c>
      <c r="P252" t="s">
        <v>947</v>
      </c>
      <c r="Q252" t="s">
        <v>1007</v>
      </c>
      <c r="R252" t="s">
        <v>1321</v>
      </c>
    </row>
    <row r="253" spans="1:18" x14ac:dyDescent="0.25">
      <c r="A253" t="s">
        <v>524</v>
      </c>
      <c r="B253" t="s">
        <v>525</v>
      </c>
      <c r="C253" t="s">
        <v>1319</v>
      </c>
      <c r="D253" t="s">
        <v>1323</v>
      </c>
      <c r="E253" t="s">
        <v>892</v>
      </c>
      <c r="F253" t="s">
        <v>893</v>
      </c>
      <c r="G253" t="s">
        <v>894</v>
      </c>
      <c r="H253" t="s">
        <v>895</v>
      </c>
      <c r="I253" t="s">
        <v>896</v>
      </c>
      <c r="J253" t="s">
        <v>897</v>
      </c>
      <c r="K253" t="s">
        <v>914</v>
      </c>
      <c r="L253" t="s">
        <v>915</v>
      </c>
      <c r="M253" t="s">
        <v>916</v>
      </c>
      <c r="N253" t="s">
        <v>945</v>
      </c>
      <c r="O253" t="s">
        <v>946</v>
      </c>
      <c r="P253" t="s">
        <v>947</v>
      </c>
      <c r="Q253" t="s">
        <v>1007</v>
      </c>
      <c r="R253" t="s">
        <v>1321</v>
      </c>
    </row>
    <row r="254" spans="1:18" x14ac:dyDescent="0.25">
      <c r="A254" t="s">
        <v>526</v>
      </c>
      <c r="B254" t="s">
        <v>527</v>
      </c>
      <c r="C254" t="s">
        <v>1319</v>
      </c>
      <c r="D254" t="s">
        <v>1324</v>
      </c>
      <c r="E254" t="s">
        <v>892</v>
      </c>
      <c r="F254" t="s">
        <v>893</v>
      </c>
      <c r="G254" t="s">
        <v>894</v>
      </c>
      <c r="H254" t="s">
        <v>895</v>
      </c>
      <c r="I254" t="s">
        <v>896</v>
      </c>
      <c r="J254" t="s">
        <v>897</v>
      </c>
      <c r="K254" t="s">
        <v>914</v>
      </c>
      <c r="L254" t="s">
        <v>915</v>
      </c>
      <c r="M254" t="s">
        <v>916</v>
      </c>
      <c r="N254" t="s">
        <v>945</v>
      </c>
      <c r="O254" t="s">
        <v>946</v>
      </c>
      <c r="P254" t="s">
        <v>947</v>
      </c>
      <c r="Q254" t="s">
        <v>1007</v>
      </c>
      <c r="R254" t="s">
        <v>1321</v>
      </c>
    </row>
    <row r="255" spans="1:18" x14ac:dyDescent="0.25">
      <c r="A255" t="s">
        <v>528</v>
      </c>
      <c r="B255" t="s">
        <v>529</v>
      </c>
      <c r="C255" t="s">
        <v>1319</v>
      </c>
      <c r="D255" t="s">
        <v>1325</v>
      </c>
      <c r="E255" t="s">
        <v>892</v>
      </c>
      <c r="F255" t="s">
        <v>893</v>
      </c>
      <c r="G255" t="s">
        <v>894</v>
      </c>
      <c r="H255" t="s">
        <v>895</v>
      </c>
      <c r="I255" t="s">
        <v>896</v>
      </c>
      <c r="J255" t="s">
        <v>897</v>
      </c>
      <c r="K255" t="s">
        <v>914</v>
      </c>
      <c r="L255" t="s">
        <v>915</v>
      </c>
      <c r="M255" t="s">
        <v>916</v>
      </c>
      <c r="N255" t="s">
        <v>945</v>
      </c>
      <c r="O255" t="s">
        <v>946</v>
      </c>
      <c r="P255" t="s">
        <v>947</v>
      </c>
      <c r="Q255" t="s">
        <v>1007</v>
      </c>
      <c r="R255" t="s">
        <v>1321</v>
      </c>
    </row>
    <row r="256" spans="1:18" x14ac:dyDescent="0.25">
      <c r="A256" t="s">
        <v>530</v>
      </c>
      <c r="B256" t="s">
        <v>531</v>
      </c>
      <c r="C256" t="s">
        <v>1319</v>
      </c>
      <c r="D256" t="s">
        <v>1326</v>
      </c>
      <c r="E256" t="s">
        <v>892</v>
      </c>
      <c r="F256" t="s">
        <v>893</v>
      </c>
      <c r="G256" t="s">
        <v>894</v>
      </c>
      <c r="H256" t="s">
        <v>895</v>
      </c>
      <c r="I256" t="s">
        <v>896</v>
      </c>
      <c r="J256" t="s">
        <v>897</v>
      </c>
      <c r="K256" t="s">
        <v>914</v>
      </c>
      <c r="L256" t="s">
        <v>915</v>
      </c>
      <c r="M256" t="s">
        <v>916</v>
      </c>
      <c r="N256" t="s">
        <v>945</v>
      </c>
      <c r="O256" t="s">
        <v>946</v>
      </c>
      <c r="P256" t="s">
        <v>947</v>
      </c>
      <c r="Q256" t="s">
        <v>1007</v>
      </c>
      <c r="R256" t="s">
        <v>1321</v>
      </c>
    </row>
    <row r="257" spans="1:23" x14ac:dyDescent="0.25">
      <c r="A257" t="s">
        <v>532</v>
      </c>
      <c r="B257" t="s">
        <v>533</v>
      </c>
      <c r="C257" t="s">
        <v>1319</v>
      </c>
      <c r="D257" t="s">
        <v>1327</v>
      </c>
      <c r="E257" t="s">
        <v>892</v>
      </c>
      <c r="F257" t="s">
        <v>893</v>
      </c>
      <c r="G257" t="s">
        <v>894</v>
      </c>
      <c r="H257" t="s">
        <v>895</v>
      </c>
      <c r="I257" t="s">
        <v>896</v>
      </c>
      <c r="J257" t="s">
        <v>897</v>
      </c>
      <c r="K257" t="s">
        <v>914</v>
      </c>
      <c r="L257" t="s">
        <v>915</v>
      </c>
      <c r="M257" t="s">
        <v>916</v>
      </c>
      <c r="N257" t="s">
        <v>945</v>
      </c>
      <c r="O257" t="s">
        <v>946</v>
      </c>
      <c r="P257" t="s">
        <v>947</v>
      </c>
      <c r="Q257" t="s">
        <v>1007</v>
      </c>
      <c r="R257" t="s">
        <v>1321</v>
      </c>
    </row>
    <row r="258" spans="1:23" x14ac:dyDescent="0.25">
      <c r="A258" t="s">
        <v>534</v>
      </c>
      <c r="B258" t="s">
        <v>535</v>
      </c>
      <c r="C258" t="s">
        <v>1319</v>
      </c>
      <c r="D258" t="s">
        <v>1328</v>
      </c>
      <c r="E258" t="s">
        <v>892</v>
      </c>
      <c r="F258" t="s">
        <v>893</v>
      </c>
      <c r="G258" t="s">
        <v>894</v>
      </c>
      <c r="H258" t="s">
        <v>895</v>
      </c>
      <c r="I258" t="s">
        <v>896</v>
      </c>
      <c r="J258" t="s">
        <v>897</v>
      </c>
      <c r="K258" t="s">
        <v>914</v>
      </c>
      <c r="L258" t="s">
        <v>915</v>
      </c>
      <c r="M258" t="s">
        <v>916</v>
      </c>
      <c r="N258" t="s">
        <v>945</v>
      </c>
      <c r="O258" t="s">
        <v>946</v>
      </c>
      <c r="P258" t="s">
        <v>947</v>
      </c>
      <c r="Q258" t="s">
        <v>1007</v>
      </c>
      <c r="R258" t="s">
        <v>1321</v>
      </c>
    </row>
    <row r="259" spans="1:23" x14ac:dyDescent="0.25">
      <c r="A259" t="s">
        <v>536</v>
      </c>
      <c r="B259" t="s">
        <v>537</v>
      </c>
      <c r="C259" t="s">
        <v>1329</v>
      </c>
      <c r="D259" t="s">
        <v>1330</v>
      </c>
      <c r="E259" t="s">
        <v>892</v>
      </c>
      <c r="F259" t="s">
        <v>893</v>
      </c>
      <c r="G259" t="s">
        <v>894</v>
      </c>
      <c r="H259" t="s">
        <v>895</v>
      </c>
      <c r="I259" t="s">
        <v>896</v>
      </c>
      <c r="J259" t="s">
        <v>897</v>
      </c>
      <c r="K259" t="s">
        <v>898</v>
      </c>
      <c r="L259" t="s">
        <v>899</v>
      </c>
      <c r="M259" t="s">
        <v>900</v>
      </c>
      <c r="N259" t="s">
        <v>901</v>
      </c>
      <c r="O259" t="s">
        <v>902</v>
      </c>
      <c r="P259" t="s">
        <v>1200</v>
      </c>
      <c r="Q259" t="s">
        <v>1331</v>
      </c>
      <c r="R259" t="s">
        <v>1332</v>
      </c>
      <c r="S259" t="s">
        <v>1333</v>
      </c>
      <c r="T259" t="s">
        <v>1334</v>
      </c>
    </row>
    <row r="260" spans="1:23" x14ac:dyDescent="0.25">
      <c r="A260" t="s">
        <v>538</v>
      </c>
      <c r="B260" t="s">
        <v>539</v>
      </c>
      <c r="C260" t="s">
        <v>1329</v>
      </c>
      <c r="D260" t="s">
        <v>1335</v>
      </c>
      <c r="E260" t="s">
        <v>892</v>
      </c>
      <c r="F260" t="s">
        <v>893</v>
      </c>
      <c r="G260" t="s">
        <v>894</v>
      </c>
      <c r="H260" t="s">
        <v>895</v>
      </c>
      <c r="I260" t="s">
        <v>896</v>
      </c>
      <c r="J260" t="s">
        <v>897</v>
      </c>
      <c r="K260" t="s">
        <v>898</v>
      </c>
      <c r="L260" t="s">
        <v>899</v>
      </c>
      <c r="M260" t="s">
        <v>900</v>
      </c>
      <c r="N260" t="s">
        <v>901</v>
      </c>
      <c r="O260" t="s">
        <v>902</v>
      </c>
      <c r="P260" t="s">
        <v>1200</v>
      </c>
      <c r="Q260" t="s">
        <v>1331</v>
      </c>
      <c r="R260" t="s">
        <v>1332</v>
      </c>
      <c r="S260" t="s">
        <v>1333</v>
      </c>
      <c r="T260" t="s">
        <v>1334</v>
      </c>
    </row>
    <row r="261" spans="1:23" x14ac:dyDescent="0.25">
      <c r="A261" t="s">
        <v>540</v>
      </c>
      <c r="B261" t="s">
        <v>541</v>
      </c>
      <c r="C261" t="s">
        <v>1329</v>
      </c>
      <c r="D261" t="s">
        <v>1336</v>
      </c>
      <c r="E261" t="s">
        <v>892</v>
      </c>
      <c r="F261" t="s">
        <v>893</v>
      </c>
      <c r="G261" t="s">
        <v>894</v>
      </c>
      <c r="H261" t="s">
        <v>895</v>
      </c>
      <c r="I261" t="s">
        <v>896</v>
      </c>
      <c r="J261" t="s">
        <v>897</v>
      </c>
      <c r="K261" t="s">
        <v>898</v>
      </c>
      <c r="L261" t="s">
        <v>899</v>
      </c>
      <c r="M261" t="s">
        <v>900</v>
      </c>
      <c r="N261" t="s">
        <v>901</v>
      </c>
      <c r="O261" t="s">
        <v>902</v>
      </c>
      <c r="P261" t="s">
        <v>1200</v>
      </c>
      <c r="Q261" t="s">
        <v>1331</v>
      </c>
      <c r="R261" t="s">
        <v>1332</v>
      </c>
      <c r="S261" t="s">
        <v>1333</v>
      </c>
      <c r="T261" t="s">
        <v>1334</v>
      </c>
    </row>
    <row r="262" spans="1:23" x14ac:dyDescent="0.25">
      <c r="A262" t="s">
        <v>542</v>
      </c>
      <c r="B262" t="s">
        <v>543</v>
      </c>
      <c r="C262" t="s">
        <v>1329</v>
      </c>
      <c r="D262" t="s">
        <v>1337</v>
      </c>
      <c r="E262" t="s">
        <v>892</v>
      </c>
      <c r="F262" t="s">
        <v>893</v>
      </c>
      <c r="G262" t="s">
        <v>894</v>
      </c>
      <c r="H262" t="s">
        <v>895</v>
      </c>
      <c r="I262" t="s">
        <v>896</v>
      </c>
      <c r="J262" t="s">
        <v>897</v>
      </c>
      <c r="K262" t="s">
        <v>898</v>
      </c>
      <c r="L262" t="s">
        <v>899</v>
      </c>
      <c r="M262" t="s">
        <v>900</v>
      </c>
      <c r="N262" t="s">
        <v>901</v>
      </c>
      <c r="O262" t="s">
        <v>902</v>
      </c>
      <c r="P262" t="s">
        <v>1200</v>
      </c>
      <c r="Q262" t="s">
        <v>1331</v>
      </c>
      <c r="R262" t="s">
        <v>1332</v>
      </c>
      <c r="S262" t="s">
        <v>1333</v>
      </c>
      <c r="T262" t="s">
        <v>1334</v>
      </c>
    </row>
    <row r="263" spans="1:23" x14ac:dyDescent="0.25">
      <c r="A263" t="s">
        <v>544</v>
      </c>
      <c r="B263" t="s">
        <v>545</v>
      </c>
      <c r="C263" t="s">
        <v>1338</v>
      </c>
      <c r="D263" t="s">
        <v>1339</v>
      </c>
      <c r="E263" t="s">
        <v>892</v>
      </c>
      <c r="F263" t="s">
        <v>893</v>
      </c>
      <c r="G263" t="s">
        <v>894</v>
      </c>
      <c r="H263" t="s">
        <v>895</v>
      </c>
      <c r="I263" t="s">
        <v>896</v>
      </c>
      <c r="J263" t="s">
        <v>897</v>
      </c>
      <c r="K263" t="s">
        <v>1340</v>
      </c>
      <c r="L263" t="s">
        <v>1341</v>
      </c>
      <c r="M263" t="s">
        <v>1342</v>
      </c>
    </row>
    <row r="264" spans="1:23" x14ac:dyDescent="0.25">
      <c r="A264" t="s">
        <v>546</v>
      </c>
      <c r="B264" t="s">
        <v>547</v>
      </c>
      <c r="C264" t="s">
        <v>1343</v>
      </c>
      <c r="D264" t="s">
        <v>1344</v>
      </c>
      <c r="E264" t="s">
        <v>892</v>
      </c>
      <c r="F264" t="s">
        <v>893</v>
      </c>
      <c r="G264" t="s">
        <v>894</v>
      </c>
      <c r="H264" t="s">
        <v>895</v>
      </c>
      <c r="I264" t="s">
        <v>896</v>
      </c>
      <c r="J264" t="s">
        <v>897</v>
      </c>
      <c r="K264" t="s">
        <v>898</v>
      </c>
      <c r="L264" t="s">
        <v>899</v>
      </c>
      <c r="M264" t="s">
        <v>900</v>
      </c>
      <c r="N264" t="s">
        <v>901</v>
      </c>
      <c r="O264" t="s">
        <v>902</v>
      </c>
      <c r="P264" t="s">
        <v>1200</v>
      </c>
      <c r="Q264" t="s">
        <v>1331</v>
      </c>
      <c r="R264" t="s">
        <v>1332</v>
      </c>
      <c r="S264" t="s">
        <v>1333</v>
      </c>
      <c r="T264" t="s">
        <v>1345</v>
      </c>
    </row>
    <row r="265" spans="1:23" x14ac:dyDescent="0.25">
      <c r="A265" t="s">
        <v>548</v>
      </c>
      <c r="B265" t="s">
        <v>549</v>
      </c>
      <c r="C265" t="s">
        <v>1343</v>
      </c>
      <c r="D265" t="s">
        <v>1346</v>
      </c>
      <c r="E265" t="s">
        <v>892</v>
      </c>
      <c r="F265" t="s">
        <v>893</v>
      </c>
      <c r="G265" t="s">
        <v>894</v>
      </c>
      <c r="H265" t="s">
        <v>895</v>
      </c>
      <c r="I265" t="s">
        <v>896</v>
      </c>
      <c r="J265" t="s">
        <v>897</v>
      </c>
      <c r="K265" t="s">
        <v>898</v>
      </c>
      <c r="L265" t="s">
        <v>899</v>
      </c>
      <c r="M265" t="s">
        <v>900</v>
      </c>
      <c r="N265" t="s">
        <v>901</v>
      </c>
      <c r="O265" t="s">
        <v>902</v>
      </c>
      <c r="P265" t="s">
        <v>1200</v>
      </c>
      <c r="Q265" t="s">
        <v>1331</v>
      </c>
      <c r="R265" t="s">
        <v>1332</v>
      </c>
      <c r="S265" t="s">
        <v>1333</v>
      </c>
      <c r="T265" t="s">
        <v>1345</v>
      </c>
    </row>
    <row r="266" spans="1:23" x14ac:dyDescent="0.25">
      <c r="A266" t="s">
        <v>550</v>
      </c>
      <c r="B266" t="s">
        <v>551</v>
      </c>
      <c r="C266" t="s">
        <v>1343</v>
      </c>
      <c r="D266" t="s">
        <v>1347</v>
      </c>
      <c r="E266" t="s">
        <v>892</v>
      </c>
      <c r="F266" t="s">
        <v>893</v>
      </c>
      <c r="G266" t="s">
        <v>894</v>
      </c>
      <c r="H266" t="s">
        <v>895</v>
      </c>
      <c r="I266" t="s">
        <v>896</v>
      </c>
      <c r="J266" t="s">
        <v>897</v>
      </c>
      <c r="K266" t="s">
        <v>898</v>
      </c>
      <c r="L266" t="s">
        <v>899</v>
      </c>
      <c r="M266" t="s">
        <v>900</v>
      </c>
      <c r="N266" t="s">
        <v>901</v>
      </c>
      <c r="O266" t="s">
        <v>902</v>
      </c>
      <c r="P266" t="s">
        <v>1200</v>
      </c>
      <c r="Q266" t="s">
        <v>1331</v>
      </c>
      <c r="R266" t="s">
        <v>1332</v>
      </c>
      <c r="S266" t="s">
        <v>1333</v>
      </c>
      <c r="T266" t="s">
        <v>1345</v>
      </c>
    </row>
    <row r="267" spans="1:23" x14ac:dyDescent="0.25">
      <c r="A267" t="s">
        <v>552</v>
      </c>
      <c r="B267" t="s">
        <v>553</v>
      </c>
      <c r="C267" t="s">
        <v>1348</v>
      </c>
      <c r="D267" t="s">
        <v>1349</v>
      </c>
      <c r="E267" t="s">
        <v>892</v>
      </c>
      <c r="F267" t="s">
        <v>893</v>
      </c>
      <c r="G267" t="s">
        <v>894</v>
      </c>
      <c r="H267" t="s">
        <v>895</v>
      </c>
      <c r="I267" t="s">
        <v>896</v>
      </c>
      <c r="J267" t="s">
        <v>897</v>
      </c>
      <c r="K267" t="s">
        <v>1350</v>
      </c>
      <c r="L267" t="s">
        <v>1351</v>
      </c>
      <c r="M267" t="s">
        <v>1352</v>
      </c>
      <c r="N267" t="s">
        <v>1353</v>
      </c>
      <c r="O267" t="s">
        <v>1354</v>
      </c>
      <c r="P267" t="s">
        <v>1355</v>
      </c>
      <c r="Q267" t="s">
        <v>1356</v>
      </c>
      <c r="R267" t="s">
        <v>1357</v>
      </c>
      <c r="S267" t="s">
        <v>1358</v>
      </c>
      <c r="T267" t="s">
        <v>1359</v>
      </c>
    </row>
    <row r="268" spans="1:23" x14ac:dyDescent="0.25">
      <c r="A268" t="s">
        <v>554</v>
      </c>
      <c r="B268" t="s">
        <v>555</v>
      </c>
      <c r="C268" t="s">
        <v>1348</v>
      </c>
      <c r="D268" t="s">
        <v>1360</v>
      </c>
      <c r="E268" t="s">
        <v>892</v>
      </c>
      <c r="F268" t="s">
        <v>893</v>
      </c>
      <c r="G268" t="s">
        <v>894</v>
      </c>
      <c r="H268" t="s">
        <v>895</v>
      </c>
      <c r="I268" t="s">
        <v>896</v>
      </c>
      <c r="J268" t="s">
        <v>897</v>
      </c>
      <c r="K268" t="s">
        <v>1350</v>
      </c>
      <c r="L268" t="s">
        <v>1351</v>
      </c>
      <c r="M268" t="s">
        <v>1352</v>
      </c>
      <c r="N268" t="s">
        <v>1353</v>
      </c>
      <c r="O268" t="s">
        <v>1354</v>
      </c>
      <c r="P268" t="s">
        <v>1355</v>
      </c>
      <c r="Q268" t="s">
        <v>1356</v>
      </c>
      <c r="R268" t="s">
        <v>1357</v>
      </c>
      <c r="S268" t="s">
        <v>1358</v>
      </c>
      <c r="T268" t="s">
        <v>1359</v>
      </c>
    </row>
    <row r="269" spans="1:23" x14ac:dyDescent="0.25">
      <c r="A269" t="s">
        <v>556</v>
      </c>
      <c r="B269" t="s">
        <v>557</v>
      </c>
      <c r="C269" t="s">
        <v>1348</v>
      </c>
      <c r="D269" t="s">
        <v>1361</v>
      </c>
      <c r="E269" t="s">
        <v>892</v>
      </c>
      <c r="F269" t="s">
        <v>893</v>
      </c>
      <c r="G269" t="s">
        <v>894</v>
      </c>
      <c r="H269" t="s">
        <v>895</v>
      </c>
      <c r="I269" t="s">
        <v>896</v>
      </c>
      <c r="J269" t="s">
        <v>897</v>
      </c>
      <c r="K269" t="s">
        <v>1350</v>
      </c>
      <c r="L269" t="s">
        <v>1351</v>
      </c>
      <c r="M269" t="s">
        <v>1352</v>
      </c>
      <c r="N269" t="s">
        <v>1353</v>
      </c>
      <c r="O269" t="s">
        <v>1354</v>
      </c>
      <c r="P269" t="s">
        <v>1355</v>
      </c>
      <c r="Q269" t="s">
        <v>1356</v>
      </c>
      <c r="R269" t="s">
        <v>1357</v>
      </c>
      <c r="S269" t="s">
        <v>1358</v>
      </c>
      <c r="T269" t="s">
        <v>1359</v>
      </c>
    </row>
    <row r="270" spans="1:23" x14ac:dyDescent="0.25">
      <c r="A270" t="s">
        <v>558</v>
      </c>
      <c r="B270" t="s">
        <v>559</v>
      </c>
      <c r="C270" t="s">
        <v>1348</v>
      </c>
      <c r="D270" t="s">
        <v>1362</v>
      </c>
      <c r="E270" t="s">
        <v>892</v>
      </c>
      <c r="F270" t="s">
        <v>893</v>
      </c>
      <c r="G270" t="s">
        <v>894</v>
      </c>
      <c r="H270" t="s">
        <v>895</v>
      </c>
      <c r="I270" t="s">
        <v>896</v>
      </c>
      <c r="J270" t="s">
        <v>897</v>
      </c>
      <c r="K270" t="s">
        <v>1350</v>
      </c>
      <c r="L270" t="s">
        <v>1351</v>
      </c>
      <c r="M270" t="s">
        <v>1352</v>
      </c>
      <c r="N270" t="s">
        <v>1353</v>
      </c>
      <c r="O270" t="s">
        <v>1354</v>
      </c>
      <c r="P270" t="s">
        <v>1355</v>
      </c>
      <c r="Q270" t="s">
        <v>1356</v>
      </c>
      <c r="R270" t="s">
        <v>1357</v>
      </c>
      <c r="S270" t="s">
        <v>1358</v>
      </c>
      <c r="T270" t="s">
        <v>1359</v>
      </c>
    </row>
    <row r="271" spans="1:23" x14ac:dyDescent="0.25">
      <c r="A271" t="s">
        <v>560</v>
      </c>
      <c r="B271" t="s">
        <v>561</v>
      </c>
      <c r="C271" t="s">
        <v>992</v>
      </c>
      <c r="D271" t="s">
        <v>1363</v>
      </c>
      <c r="E271" t="s">
        <v>892</v>
      </c>
      <c r="F271" t="s">
        <v>893</v>
      </c>
      <c r="G271" t="s">
        <v>894</v>
      </c>
      <c r="H271" t="s">
        <v>895</v>
      </c>
      <c r="I271" t="s">
        <v>896</v>
      </c>
      <c r="J271" t="s">
        <v>897</v>
      </c>
      <c r="K271" t="s">
        <v>932</v>
      </c>
      <c r="L271" t="s">
        <v>933</v>
      </c>
      <c r="M271" t="s">
        <v>934</v>
      </c>
      <c r="N271" t="s">
        <v>935</v>
      </c>
      <c r="O271" t="s">
        <v>936</v>
      </c>
      <c r="P271" t="s">
        <v>937</v>
      </c>
      <c r="Q271" t="s">
        <v>938</v>
      </c>
      <c r="R271" t="s">
        <v>939</v>
      </c>
      <c r="S271" t="s">
        <v>994</v>
      </c>
      <c r="T271" t="s">
        <v>995</v>
      </c>
      <c r="U271" t="s">
        <v>996</v>
      </c>
      <c r="V271" t="s">
        <v>997</v>
      </c>
      <c r="W271" t="s">
        <v>998</v>
      </c>
    </row>
    <row r="272" spans="1:23" x14ac:dyDescent="0.25">
      <c r="A272" t="s">
        <v>562</v>
      </c>
      <c r="B272" t="s">
        <v>563</v>
      </c>
      <c r="C272" t="s">
        <v>1005</v>
      </c>
      <c r="D272" t="s">
        <v>1364</v>
      </c>
      <c r="E272" t="s">
        <v>892</v>
      </c>
      <c r="F272" t="s">
        <v>893</v>
      </c>
      <c r="G272" t="s">
        <v>894</v>
      </c>
      <c r="H272" t="s">
        <v>895</v>
      </c>
      <c r="I272" t="s">
        <v>896</v>
      </c>
      <c r="J272" t="s">
        <v>897</v>
      </c>
      <c r="K272" t="s">
        <v>914</v>
      </c>
      <c r="L272" t="s">
        <v>915</v>
      </c>
      <c r="M272" t="s">
        <v>916</v>
      </c>
      <c r="N272" t="s">
        <v>945</v>
      </c>
      <c r="O272" t="s">
        <v>946</v>
      </c>
      <c r="P272" t="s">
        <v>947</v>
      </c>
      <c r="Q272" t="s">
        <v>1007</v>
      </c>
      <c r="R272" t="s">
        <v>1008</v>
      </c>
    </row>
    <row r="273" spans="1:23" x14ac:dyDescent="0.25">
      <c r="A273" t="s">
        <v>564</v>
      </c>
      <c r="B273" t="s">
        <v>565</v>
      </c>
      <c r="C273" t="s">
        <v>1365</v>
      </c>
      <c r="D273" t="s">
        <v>1366</v>
      </c>
      <c r="E273" t="s">
        <v>892</v>
      </c>
      <c r="F273" t="s">
        <v>893</v>
      </c>
      <c r="G273" t="s">
        <v>894</v>
      </c>
      <c r="H273" t="s">
        <v>895</v>
      </c>
      <c r="I273" t="s">
        <v>896</v>
      </c>
      <c r="J273" t="s">
        <v>897</v>
      </c>
      <c r="K273" t="s">
        <v>914</v>
      </c>
      <c r="L273" t="s">
        <v>915</v>
      </c>
      <c r="M273" t="s">
        <v>916</v>
      </c>
      <c r="N273" t="s">
        <v>917</v>
      </c>
      <c r="O273" t="s">
        <v>918</v>
      </c>
      <c r="P273" t="s">
        <v>981</v>
      </c>
      <c r="Q273" t="s">
        <v>982</v>
      </c>
      <c r="R273" t="s">
        <v>983</v>
      </c>
      <c r="S273" t="s">
        <v>984</v>
      </c>
      <c r="T273" t="s">
        <v>1367</v>
      </c>
      <c r="U273" t="s">
        <v>1368</v>
      </c>
    </row>
    <row r="274" spans="1:23" x14ac:dyDescent="0.25">
      <c r="A274" t="s">
        <v>566</v>
      </c>
      <c r="B274" t="s">
        <v>567</v>
      </c>
      <c r="C274" t="s">
        <v>1369</v>
      </c>
      <c r="D274" t="s">
        <v>1370</v>
      </c>
      <c r="E274" t="s">
        <v>892</v>
      </c>
      <c r="F274" t="s">
        <v>893</v>
      </c>
      <c r="G274" t="s">
        <v>894</v>
      </c>
      <c r="H274" t="s">
        <v>895</v>
      </c>
      <c r="I274" t="s">
        <v>896</v>
      </c>
      <c r="J274" t="s">
        <v>897</v>
      </c>
      <c r="K274" t="s">
        <v>898</v>
      </c>
      <c r="L274" t="s">
        <v>899</v>
      </c>
      <c r="M274" t="s">
        <v>900</v>
      </c>
      <c r="N274" t="s">
        <v>901</v>
      </c>
      <c r="O274" t="s">
        <v>902</v>
      </c>
      <c r="P274" t="s">
        <v>903</v>
      </c>
      <c r="Q274" t="s">
        <v>1371</v>
      </c>
      <c r="R274" t="s">
        <v>1372</v>
      </c>
      <c r="S274" t="s">
        <v>1373</v>
      </c>
      <c r="T274" t="s">
        <v>1374</v>
      </c>
      <c r="U274" t="s">
        <v>1375</v>
      </c>
      <c r="V274" t="s">
        <v>1376</v>
      </c>
      <c r="W274" t="s">
        <v>1377</v>
      </c>
    </row>
    <row r="275" spans="1:23" x14ac:dyDescent="0.25">
      <c r="A275" t="s">
        <v>568</v>
      </c>
      <c r="B275" t="s">
        <v>569</v>
      </c>
      <c r="C275" t="s">
        <v>1369</v>
      </c>
      <c r="D275" t="s">
        <v>1378</v>
      </c>
      <c r="E275" t="s">
        <v>892</v>
      </c>
      <c r="F275" t="s">
        <v>893</v>
      </c>
      <c r="G275" t="s">
        <v>894</v>
      </c>
      <c r="H275" t="s">
        <v>895</v>
      </c>
      <c r="I275" t="s">
        <v>896</v>
      </c>
      <c r="J275" t="s">
        <v>897</v>
      </c>
      <c r="K275" t="s">
        <v>898</v>
      </c>
      <c r="L275" t="s">
        <v>899</v>
      </c>
      <c r="M275" t="s">
        <v>900</v>
      </c>
      <c r="N275" t="s">
        <v>901</v>
      </c>
      <c r="O275" t="s">
        <v>902</v>
      </c>
      <c r="P275" t="s">
        <v>903</v>
      </c>
      <c r="Q275" t="s">
        <v>1371</v>
      </c>
      <c r="R275" t="s">
        <v>1372</v>
      </c>
      <c r="S275" t="s">
        <v>1373</v>
      </c>
      <c r="T275" t="s">
        <v>1374</v>
      </c>
      <c r="U275" t="s">
        <v>1375</v>
      </c>
      <c r="V275" t="s">
        <v>1376</v>
      </c>
      <c r="W275" t="s">
        <v>1377</v>
      </c>
    </row>
    <row r="276" spans="1:23" x14ac:dyDescent="0.25">
      <c r="A276" t="s">
        <v>570</v>
      </c>
      <c r="B276" t="s">
        <v>571</v>
      </c>
      <c r="C276" t="s">
        <v>1369</v>
      </c>
      <c r="D276" t="s">
        <v>1379</v>
      </c>
      <c r="E276" t="s">
        <v>892</v>
      </c>
      <c r="F276" t="s">
        <v>893</v>
      </c>
      <c r="G276" t="s">
        <v>894</v>
      </c>
      <c r="H276" t="s">
        <v>895</v>
      </c>
      <c r="I276" t="s">
        <v>896</v>
      </c>
      <c r="J276" t="s">
        <v>897</v>
      </c>
      <c r="K276" t="s">
        <v>898</v>
      </c>
      <c r="L276" t="s">
        <v>899</v>
      </c>
      <c r="M276" t="s">
        <v>900</v>
      </c>
      <c r="N276" t="s">
        <v>901</v>
      </c>
      <c r="O276" t="s">
        <v>902</v>
      </c>
      <c r="P276" t="s">
        <v>903</v>
      </c>
      <c r="Q276" t="s">
        <v>1371</v>
      </c>
      <c r="R276" t="s">
        <v>1372</v>
      </c>
      <c r="S276" t="s">
        <v>1373</v>
      </c>
      <c r="T276" t="s">
        <v>1374</v>
      </c>
      <c r="U276" t="s">
        <v>1375</v>
      </c>
      <c r="V276" t="s">
        <v>1376</v>
      </c>
      <c r="W276" t="s">
        <v>1377</v>
      </c>
    </row>
    <row r="277" spans="1:23" x14ac:dyDescent="0.25">
      <c r="A277" t="s">
        <v>572</v>
      </c>
      <c r="B277" t="s">
        <v>573</v>
      </c>
      <c r="C277" t="s">
        <v>1369</v>
      </c>
      <c r="D277" t="s">
        <v>1380</v>
      </c>
      <c r="E277" t="s">
        <v>892</v>
      </c>
      <c r="F277" t="s">
        <v>893</v>
      </c>
      <c r="G277" t="s">
        <v>894</v>
      </c>
      <c r="H277" t="s">
        <v>895</v>
      </c>
      <c r="I277" t="s">
        <v>896</v>
      </c>
      <c r="J277" t="s">
        <v>897</v>
      </c>
      <c r="K277" t="s">
        <v>898</v>
      </c>
      <c r="L277" t="s">
        <v>899</v>
      </c>
      <c r="M277" t="s">
        <v>900</v>
      </c>
      <c r="N277" t="s">
        <v>901</v>
      </c>
      <c r="O277" t="s">
        <v>902</v>
      </c>
      <c r="P277" t="s">
        <v>903</v>
      </c>
      <c r="Q277" t="s">
        <v>1371</v>
      </c>
      <c r="R277" t="s">
        <v>1372</v>
      </c>
      <c r="S277" t="s">
        <v>1373</v>
      </c>
      <c r="T277" t="s">
        <v>1374</v>
      </c>
      <c r="U277" t="s">
        <v>1375</v>
      </c>
      <c r="V277" t="s">
        <v>1376</v>
      </c>
      <c r="W277" t="s">
        <v>1377</v>
      </c>
    </row>
    <row r="278" spans="1:23" x14ac:dyDescent="0.25">
      <c r="A278" t="s">
        <v>574</v>
      </c>
      <c r="B278" t="s">
        <v>575</v>
      </c>
      <c r="C278" t="s">
        <v>1369</v>
      </c>
      <c r="D278" t="s">
        <v>1381</v>
      </c>
      <c r="E278" t="s">
        <v>892</v>
      </c>
      <c r="F278" t="s">
        <v>893</v>
      </c>
      <c r="G278" t="s">
        <v>894</v>
      </c>
      <c r="H278" t="s">
        <v>895</v>
      </c>
      <c r="I278" t="s">
        <v>896</v>
      </c>
      <c r="J278" t="s">
        <v>897</v>
      </c>
      <c r="K278" t="s">
        <v>898</v>
      </c>
      <c r="L278" t="s">
        <v>899</v>
      </c>
      <c r="M278" t="s">
        <v>900</v>
      </c>
      <c r="N278" t="s">
        <v>901</v>
      </c>
      <c r="O278" t="s">
        <v>902</v>
      </c>
      <c r="P278" t="s">
        <v>903</v>
      </c>
      <c r="Q278" t="s">
        <v>1371</v>
      </c>
      <c r="R278" t="s">
        <v>1372</v>
      </c>
      <c r="S278" t="s">
        <v>1373</v>
      </c>
      <c r="T278" t="s">
        <v>1374</v>
      </c>
      <c r="U278" t="s">
        <v>1375</v>
      </c>
      <c r="V278" t="s">
        <v>1376</v>
      </c>
      <c r="W278" t="s">
        <v>1377</v>
      </c>
    </row>
    <row r="279" spans="1:23" x14ac:dyDescent="0.25">
      <c r="A279" t="s">
        <v>1382</v>
      </c>
      <c r="B279" t="s">
        <v>577</v>
      </c>
      <c r="C279" t="s">
        <v>1383</v>
      </c>
      <c r="D279" t="s">
        <v>1384</v>
      </c>
      <c r="E279" t="s">
        <v>892</v>
      </c>
      <c r="F279" t="s">
        <v>893</v>
      </c>
      <c r="G279" t="s">
        <v>894</v>
      </c>
      <c r="H279" t="s">
        <v>895</v>
      </c>
      <c r="I279" t="s">
        <v>896</v>
      </c>
      <c r="J279" t="s">
        <v>897</v>
      </c>
      <c r="K279" t="s">
        <v>914</v>
      </c>
      <c r="L279" t="s">
        <v>915</v>
      </c>
      <c r="M279" t="s">
        <v>916</v>
      </c>
      <c r="N279" t="s">
        <v>917</v>
      </c>
      <c r="O279" t="s">
        <v>918</v>
      </c>
      <c r="P279" t="s">
        <v>981</v>
      </c>
      <c r="Q279" t="s">
        <v>1385</v>
      </c>
      <c r="R279" t="s">
        <v>1386</v>
      </c>
      <c r="S279" t="s">
        <v>1387</v>
      </c>
      <c r="T279" t="s">
        <v>1388</v>
      </c>
    </row>
    <row r="280" spans="1:23" x14ac:dyDescent="0.25">
      <c r="A280" t="s">
        <v>1389</v>
      </c>
      <c r="B280" t="s">
        <v>579</v>
      </c>
      <c r="C280" t="s">
        <v>1383</v>
      </c>
      <c r="D280" t="s">
        <v>1390</v>
      </c>
      <c r="E280" t="s">
        <v>892</v>
      </c>
      <c r="F280" t="s">
        <v>893</v>
      </c>
      <c r="G280" t="s">
        <v>894</v>
      </c>
      <c r="H280" t="s">
        <v>895</v>
      </c>
      <c r="I280" t="s">
        <v>896</v>
      </c>
      <c r="J280" t="s">
        <v>897</v>
      </c>
      <c r="K280" t="s">
        <v>914</v>
      </c>
      <c r="L280" t="s">
        <v>915</v>
      </c>
      <c r="M280" t="s">
        <v>916</v>
      </c>
      <c r="N280" t="s">
        <v>917</v>
      </c>
      <c r="O280" t="s">
        <v>918</v>
      </c>
      <c r="P280" t="s">
        <v>981</v>
      </c>
      <c r="Q280" t="s">
        <v>1385</v>
      </c>
      <c r="R280" t="s">
        <v>1386</v>
      </c>
      <c r="S280" t="s">
        <v>1387</v>
      </c>
      <c r="T280" t="s">
        <v>1388</v>
      </c>
    </row>
    <row r="281" spans="1:23" x14ac:dyDescent="0.25">
      <c r="A281" t="s">
        <v>1391</v>
      </c>
      <c r="B281" t="s">
        <v>581</v>
      </c>
      <c r="C281" t="s">
        <v>1383</v>
      </c>
      <c r="D281" t="s">
        <v>1392</v>
      </c>
      <c r="E281" t="s">
        <v>892</v>
      </c>
      <c r="F281" t="s">
        <v>893</v>
      </c>
      <c r="G281" t="s">
        <v>894</v>
      </c>
      <c r="H281" t="s">
        <v>895</v>
      </c>
      <c r="I281" t="s">
        <v>896</v>
      </c>
      <c r="J281" t="s">
        <v>897</v>
      </c>
      <c r="K281" t="s">
        <v>914</v>
      </c>
      <c r="L281" t="s">
        <v>915</v>
      </c>
      <c r="M281" t="s">
        <v>916</v>
      </c>
      <c r="N281" t="s">
        <v>917</v>
      </c>
      <c r="O281" t="s">
        <v>918</v>
      </c>
      <c r="P281" t="s">
        <v>981</v>
      </c>
      <c r="Q281" t="s">
        <v>1385</v>
      </c>
      <c r="R281" t="s">
        <v>1386</v>
      </c>
      <c r="S281" t="s">
        <v>1387</v>
      </c>
      <c r="T281" t="s">
        <v>1388</v>
      </c>
    </row>
    <row r="282" spans="1:23" x14ac:dyDescent="0.25">
      <c r="A282" t="s">
        <v>1393</v>
      </c>
      <c r="B282" t="s">
        <v>583</v>
      </c>
      <c r="C282" t="s">
        <v>1383</v>
      </c>
      <c r="D282" t="s">
        <v>1394</v>
      </c>
      <c r="E282" t="s">
        <v>892</v>
      </c>
      <c r="F282" t="s">
        <v>893</v>
      </c>
      <c r="G282" t="s">
        <v>894</v>
      </c>
      <c r="H282" t="s">
        <v>895</v>
      </c>
      <c r="I282" t="s">
        <v>896</v>
      </c>
      <c r="J282" t="s">
        <v>897</v>
      </c>
      <c r="K282" t="s">
        <v>914</v>
      </c>
      <c r="L282" t="s">
        <v>915</v>
      </c>
      <c r="M282" t="s">
        <v>916</v>
      </c>
      <c r="N282" t="s">
        <v>917</v>
      </c>
      <c r="O282" t="s">
        <v>918</v>
      </c>
      <c r="P282" t="s">
        <v>981</v>
      </c>
      <c r="Q282" t="s">
        <v>1385</v>
      </c>
      <c r="R282" t="s">
        <v>1386</v>
      </c>
      <c r="S282" t="s">
        <v>1387</v>
      </c>
      <c r="T282" t="s">
        <v>1388</v>
      </c>
    </row>
    <row r="283" spans="1:23" x14ac:dyDescent="0.25">
      <c r="A283" t="s">
        <v>1395</v>
      </c>
      <c r="B283" t="s">
        <v>585</v>
      </c>
      <c r="C283" t="s">
        <v>1383</v>
      </c>
      <c r="D283" t="s">
        <v>1396</v>
      </c>
      <c r="E283" t="s">
        <v>892</v>
      </c>
      <c r="F283" t="s">
        <v>893</v>
      </c>
      <c r="G283" t="s">
        <v>894</v>
      </c>
      <c r="H283" t="s">
        <v>895</v>
      </c>
      <c r="I283" t="s">
        <v>896</v>
      </c>
      <c r="J283" t="s">
        <v>897</v>
      </c>
      <c r="K283" t="s">
        <v>914</v>
      </c>
      <c r="L283" t="s">
        <v>915</v>
      </c>
      <c r="M283" t="s">
        <v>916</v>
      </c>
      <c r="N283" t="s">
        <v>917</v>
      </c>
      <c r="O283" t="s">
        <v>918</v>
      </c>
      <c r="P283" t="s">
        <v>981</v>
      </c>
      <c r="Q283" t="s">
        <v>1385</v>
      </c>
      <c r="R283" t="s">
        <v>1386</v>
      </c>
      <c r="S283" t="s">
        <v>1387</v>
      </c>
      <c r="T283" t="s">
        <v>1388</v>
      </c>
    </row>
    <row r="284" spans="1:23" x14ac:dyDescent="0.25">
      <c r="A284" t="s">
        <v>1397</v>
      </c>
      <c r="B284" t="s">
        <v>587</v>
      </c>
      <c r="C284" t="s">
        <v>1383</v>
      </c>
      <c r="D284" t="s">
        <v>1398</v>
      </c>
      <c r="E284" t="s">
        <v>892</v>
      </c>
      <c r="F284" t="s">
        <v>893</v>
      </c>
      <c r="G284" t="s">
        <v>894</v>
      </c>
      <c r="H284" t="s">
        <v>895</v>
      </c>
      <c r="I284" t="s">
        <v>896</v>
      </c>
      <c r="J284" t="s">
        <v>897</v>
      </c>
      <c r="K284" t="s">
        <v>914</v>
      </c>
      <c r="L284" t="s">
        <v>915</v>
      </c>
      <c r="M284" t="s">
        <v>916</v>
      </c>
      <c r="N284" t="s">
        <v>917</v>
      </c>
      <c r="O284" t="s">
        <v>918</v>
      </c>
      <c r="P284" t="s">
        <v>981</v>
      </c>
      <c r="Q284" t="s">
        <v>1385</v>
      </c>
      <c r="R284" t="s">
        <v>1386</v>
      </c>
      <c r="S284" t="s">
        <v>1387</v>
      </c>
      <c r="T284" t="s">
        <v>1388</v>
      </c>
    </row>
    <row r="285" spans="1:23" x14ac:dyDescent="0.25">
      <c r="A285" t="s">
        <v>1399</v>
      </c>
      <c r="B285" t="s">
        <v>589</v>
      </c>
      <c r="C285" t="s">
        <v>1383</v>
      </c>
      <c r="D285" t="s">
        <v>1400</v>
      </c>
      <c r="E285" t="s">
        <v>892</v>
      </c>
      <c r="F285" t="s">
        <v>893</v>
      </c>
      <c r="G285" t="s">
        <v>894</v>
      </c>
      <c r="H285" t="s">
        <v>895</v>
      </c>
      <c r="I285" t="s">
        <v>896</v>
      </c>
      <c r="J285" t="s">
        <v>897</v>
      </c>
      <c r="K285" t="s">
        <v>914</v>
      </c>
      <c r="L285" t="s">
        <v>915</v>
      </c>
      <c r="M285" t="s">
        <v>916</v>
      </c>
      <c r="N285" t="s">
        <v>917</v>
      </c>
      <c r="O285" t="s">
        <v>918</v>
      </c>
      <c r="P285" t="s">
        <v>981</v>
      </c>
      <c r="Q285" t="s">
        <v>1385</v>
      </c>
      <c r="R285" t="s">
        <v>1386</v>
      </c>
      <c r="S285" t="s">
        <v>1387</v>
      </c>
      <c r="T285" t="s">
        <v>1388</v>
      </c>
    </row>
    <row r="286" spans="1:23" x14ac:dyDescent="0.25">
      <c r="A286" t="s">
        <v>1401</v>
      </c>
      <c r="B286" t="s">
        <v>591</v>
      </c>
      <c r="C286" t="s">
        <v>1383</v>
      </c>
      <c r="D286" t="s">
        <v>1402</v>
      </c>
      <c r="E286" t="s">
        <v>892</v>
      </c>
      <c r="F286" t="s">
        <v>893</v>
      </c>
      <c r="G286" t="s">
        <v>894</v>
      </c>
      <c r="H286" t="s">
        <v>895</v>
      </c>
      <c r="I286" t="s">
        <v>896</v>
      </c>
      <c r="J286" t="s">
        <v>897</v>
      </c>
      <c r="K286" t="s">
        <v>914</v>
      </c>
      <c r="L286" t="s">
        <v>915</v>
      </c>
      <c r="M286" t="s">
        <v>916</v>
      </c>
      <c r="N286" t="s">
        <v>917</v>
      </c>
      <c r="O286" t="s">
        <v>918</v>
      </c>
      <c r="P286" t="s">
        <v>981</v>
      </c>
      <c r="Q286" t="s">
        <v>1385</v>
      </c>
      <c r="R286" t="s">
        <v>1386</v>
      </c>
      <c r="S286" t="s">
        <v>1387</v>
      </c>
      <c r="T286" t="s">
        <v>1388</v>
      </c>
    </row>
    <row r="287" spans="1:23" x14ac:dyDescent="0.25">
      <c r="A287" t="s">
        <v>1403</v>
      </c>
      <c r="B287" t="s">
        <v>593</v>
      </c>
      <c r="C287" t="s">
        <v>1383</v>
      </c>
      <c r="D287" t="s">
        <v>1404</v>
      </c>
      <c r="E287" t="s">
        <v>892</v>
      </c>
      <c r="F287" t="s">
        <v>893</v>
      </c>
      <c r="G287" t="s">
        <v>894</v>
      </c>
      <c r="H287" t="s">
        <v>895</v>
      </c>
      <c r="I287" t="s">
        <v>896</v>
      </c>
      <c r="J287" t="s">
        <v>897</v>
      </c>
      <c r="K287" t="s">
        <v>914</v>
      </c>
      <c r="L287" t="s">
        <v>915</v>
      </c>
      <c r="M287" t="s">
        <v>916</v>
      </c>
      <c r="N287" t="s">
        <v>917</v>
      </c>
      <c r="O287" t="s">
        <v>918</v>
      </c>
      <c r="P287" t="s">
        <v>981</v>
      </c>
      <c r="Q287" t="s">
        <v>1385</v>
      </c>
      <c r="R287" t="s">
        <v>1386</v>
      </c>
      <c r="S287" t="s">
        <v>1387</v>
      </c>
      <c r="T287" t="s">
        <v>1388</v>
      </c>
    </row>
    <row r="288" spans="1:23" x14ac:dyDescent="0.25">
      <c r="A288" t="s">
        <v>1405</v>
      </c>
      <c r="B288" t="s">
        <v>595</v>
      </c>
      <c r="C288" t="s">
        <v>1383</v>
      </c>
      <c r="D288" t="s">
        <v>1406</v>
      </c>
      <c r="E288" t="s">
        <v>892</v>
      </c>
      <c r="F288" t="s">
        <v>893</v>
      </c>
      <c r="G288" t="s">
        <v>894</v>
      </c>
      <c r="H288" t="s">
        <v>895</v>
      </c>
      <c r="I288" t="s">
        <v>896</v>
      </c>
      <c r="J288" t="s">
        <v>897</v>
      </c>
      <c r="K288" t="s">
        <v>914</v>
      </c>
      <c r="L288" t="s">
        <v>915</v>
      </c>
      <c r="M288" t="s">
        <v>916</v>
      </c>
      <c r="N288" t="s">
        <v>917</v>
      </c>
      <c r="O288" t="s">
        <v>918</v>
      </c>
      <c r="P288" t="s">
        <v>981</v>
      </c>
      <c r="Q288" t="s">
        <v>1385</v>
      </c>
      <c r="R288" t="s">
        <v>1386</v>
      </c>
      <c r="S288" t="s">
        <v>1387</v>
      </c>
      <c r="T288" t="s">
        <v>1388</v>
      </c>
    </row>
    <row r="289" spans="1:23" x14ac:dyDescent="0.25">
      <c r="A289" t="s">
        <v>1407</v>
      </c>
      <c r="B289" t="s">
        <v>597</v>
      </c>
      <c r="C289" t="s">
        <v>1383</v>
      </c>
      <c r="D289" t="s">
        <v>1408</v>
      </c>
      <c r="E289" t="s">
        <v>892</v>
      </c>
      <c r="F289" t="s">
        <v>893</v>
      </c>
      <c r="G289" t="s">
        <v>894</v>
      </c>
      <c r="H289" t="s">
        <v>895</v>
      </c>
      <c r="I289" t="s">
        <v>896</v>
      </c>
      <c r="J289" t="s">
        <v>897</v>
      </c>
      <c r="K289" t="s">
        <v>914</v>
      </c>
      <c r="L289" t="s">
        <v>915</v>
      </c>
      <c r="M289" t="s">
        <v>916</v>
      </c>
      <c r="N289" t="s">
        <v>917</v>
      </c>
      <c r="O289" t="s">
        <v>918</v>
      </c>
      <c r="P289" t="s">
        <v>981</v>
      </c>
      <c r="Q289" t="s">
        <v>1385</v>
      </c>
      <c r="R289" t="s">
        <v>1386</v>
      </c>
      <c r="S289" t="s">
        <v>1387</v>
      </c>
      <c r="T289" t="s">
        <v>1388</v>
      </c>
    </row>
    <row r="290" spans="1:23" x14ac:dyDescent="0.25">
      <c r="A290" t="s">
        <v>598</v>
      </c>
      <c r="B290" t="s">
        <v>599</v>
      </c>
      <c r="C290" t="s">
        <v>1017</v>
      </c>
      <c r="D290" t="s">
        <v>1409</v>
      </c>
      <c r="E290" t="s">
        <v>892</v>
      </c>
      <c r="F290" t="s">
        <v>893</v>
      </c>
      <c r="G290" t="s">
        <v>894</v>
      </c>
      <c r="H290" t="s">
        <v>895</v>
      </c>
      <c r="I290" t="s">
        <v>896</v>
      </c>
      <c r="J290" t="s">
        <v>897</v>
      </c>
      <c r="K290" t="s">
        <v>914</v>
      </c>
      <c r="L290" t="s">
        <v>915</v>
      </c>
      <c r="M290" t="s">
        <v>961</v>
      </c>
      <c r="N290" t="s">
        <v>1019</v>
      </c>
      <c r="O290" t="s">
        <v>1020</v>
      </c>
      <c r="P290" t="s">
        <v>1021</v>
      </c>
      <c r="Q290" t="s">
        <v>1022</v>
      </c>
      <c r="R290" t="s">
        <v>1023</v>
      </c>
      <c r="S290" t="s">
        <v>1024</v>
      </c>
    </row>
    <row r="291" spans="1:23" x14ac:dyDescent="0.25">
      <c r="A291" t="s">
        <v>1410</v>
      </c>
      <c r="B291" t="s">
        <v>601</v>
      </c>
      <c r="C291" t="s">
        <v>987</v>
      </c>
      <c r="D291" t="s">
        <v>1411</v>
      </c>
      <c r="E291" t="s">
        <v>892</v>
      </c>
      <c r="F291" t="s">
        <v>893</v>
      </c>
      <c r="G291" t="s">
        <v>894</v>
      </c>
      <c r="H291" t="s">
        <v>895</v>
      </c>
      <c r="I291" t="s">
        <v>896</v>
      </c>
      <c r="J291" t="s">
        <v>897</v>
      </c>
      <c r="K291" t="s">
        <v>914</v>
      </c>
      <c r="L291" t="s">
        <v>915</v>
      </c>
      <c r="M291" t="s">
        <v>961</v>
      </c>
      <c r="N291" t="s">
        <v>962</v>
      </c>
      <c r="O291" t="s">
        <v>989</v>
      </c>
      <c r="P291" t="s">
        <v>990</v>
      </c>
      <c r="Q291" t="s">
        <v>991</v>
      </c>
    </row>
    <row r="292" spans="1:23" x14ac:dyDescent="0.25">
      <c r="A292" t="s">
        <v>602</v>
      </c>
      <c r="B292" t="s">
        <v>603</v>
      </c>
      <c r="C292" t="s">
        <v>1106</v>
      </c>
      <c r="D292" t="s">
        <v>1412</v>
      </c>
      <c r="E292" t="s">
        <v>892</v>
      </c>
      <c r="F292" t="s">
        <v>893</v>
      </c>
      <c r="G292" t="s">
        <v>894</v>
      </c>
      <c r="H292" t="s">
        <v>895</v>
      </c>
      <c r="I292" t="s">
        <v>896</v>
      </c>
      <c r="J292" t="s">
        <v>897</v>
      </c>
      <c r="K292" t="s">
        <v>932</v>
      </c>
      <c r="L292" t="s">
        <v>933</v>
      </c>
      <c r="M292" t="s">
        <v>934</v>
      </c>
      <c r="N292" t="s">
        <v>935</v>
      </c>
      <c r="O292" t="s">
        <v>936</v>
      </c>
      <c r="P292" t="s">
        <v>937</v>
      </c>
      <c r="Q292" t="s">
        <v>938</v>
      </c>
      <c r="R292" t="s">
        <v>939</v>
      </c>
      <c r="S292" t="s">
        <v>994</v>
      </c>
      <c r="T292" t="s">
        <v>995</v>
      </c>
      <c r="U292" t="s">
        <v>996</v>
      </c>
      <c r="V292" t="s">
        <v>1108</v>
      </c>
      <c r="W292" t="s">
        <v>1109</v>
      </c>
    </row>
    <row r="293" spans="1:23" x14ac:dyDescent="0.25">
      <c r="A293" t="s">
        <v>604</v>
      </c>
      <c r="B293" t="s">
        <v>605</v>
      </c>
      <c r="C293" t="s">
        <v>959</v>
      </c>
      <c r="D293" t="s">
        <v>1413</v>
      </c>
      <c r="E293" t="s">
        <v>892</v>
      </c>
      <c r="F293" t="s">
        <v>893</v>
      </c>
      <c r="G293" t="s">
        <v>894</v>
      </c>
      <c r="H293" t="s">
        <v>895</v>
      </c>
      <c r="I293" t="s">
        <v>896</v>
      </c>
      <c r="J293" t="s">
        <v>897</v>
      </c>
      <c r="K293" t="s">
        <v>914</v>
      </c>
      <c r="L293" t="s">
        <v>915</v>
      </c>
      <c r="M293" t="s">
        <v>961</v>
      </c>
      <c r="N293" t="s">
        <v>962</v>
      </c>
      <c r="O293" t="s">
        <v>963</v>
      </c>
      <c r="P293" t="s">
        <v>964</v>
      </c>
      <c r="Q293" t="s">
        <v>965</v>
      </c>
      <c r="R293" t="s">
        <v>966</v>
      </c>
    </row>
    <row r="294" spans="1:23" x14ac:dyDescent="0.25">
      <c r="A294" t="s">
        <v>606</v>
      </c>
      <c r="B294" t="s">
        <v>607</v>
      </c>
      <c r="C294" t="s">
        <v>999</v>
      </c>
      <c r="D294" t="s">
        <v>1000</v>
      </c>
      <c r="E294" t="s">
        <v>892</v>
      </c>
      <c r="F294" t="s">
        <v>893</v>
      </c>
      <c r="G294" t="s">
        <v>894</v>
      </c>
      <c r="H294" t="s">
        <v>895</v>
      </c>
      <c r="I294" t="s">
        <v>896</v>
      </c>
      <c r="J294" t="s">
        <v>897</v>
      </c>
      <c r="K294" t="s">
        <v>914</v>
      </c>
      <c r="L294" t="s">
        <v>915</v>
      </c>
      <c r="M294" t="s">
        <v>961</v>
      </c>
      <c r="N294" t="s">
        <v>1001</v>
      </c>
      <c r="O294" t="s">
        <v>1002</v>
      </c>
      <c r="P294" t="s">
        <v>1003</v>
      </c>
    </row>
    <row r="295" spans="1:23" x14ac:dyDescent="0.25">
      <c r="A295" t="s">
        <v>608</v>
      </c>
      <c r="B295" t="s">
        <v>609</v>
      </c>
      <c r="C295" t="s">
        <v>1005</v>
      </c>
      <c r="D295" t="s">
        <v>1364</v>
      </c>
      <c r="E295" t="s">
        <v>892</v>
      </c>
      <c r="F295" t="s">
        <v>893</v>
      </c>
      <c r="G295" t="s">
        <v>894</v>
      </c>
      <c r="H295" t="s">
        <v>895</v>
      </c>
      <c r="I295" t="s">
        <v>896</v>
      </c>
      <c r="J295" t="s">
        <v>897</v>
      </c>
      <c r="K295" t="s">
        <v>914</v>
      </c>
      <c r="L295" t="s">
        <v>915</v>
      </c>
      <c r="M295" t="s">
        <v>916</v>
      </c>
      <c r="N295" t="s">
        <v>945</v>
      </c>
      <c r="O295" t="s">
        <v>946</v>
      </c>
      <c r="P295" t="s">
        <v>947</v>
      </c>
      <c r="Q295" t="s">
        <v>1007</v>
      </c>
      <c r="R295" t="s">
        <v>1008</v>
      </c>
    </row>
    <row r="296" spans="1:23" x14ac:dyDescent="0.25">
      <c r="A296" t="s">
        <v>610</v>
      </c>
      <c r="B296" t="s">
        <v>611</v>
      </c>
      <c r="C296" t="s">
        <v>1365</v>
      </c>
      <c r="D296" t="s">
        <v>1366</v>
      </c>
      <c r="E296" t="s">
        <v>892</v>
      </c>
      <c r="F296" t="s">
        <v>893</v>
      </c>
      <c r="G296" t="s">
        <v>894</v>
      </c>
      <c r="H296" t="s">
        <v>895</v>
      </c>
      <c r="I296" t="s">
        <v>896</v>
      </c>
      <c r="J296" t="s">
        <v>897</v>
      </c>
      <c r="K296" t="s">
        <v>914</v>
      </c>
      <c r="L296" t="s">
        <v>915</v>
      </c>
      <c r="M296" t="s">
        <v>916</v>
      </c>
      <c r="N296" t="s">
        <v>917</v>
      </c>
      <c r="O296" t="s">
        <v>918</v>
      </c>
      <c r="P296" t="s">
        <v>981</v>
      </c>
      <c r="Q296" t="s">
        <v>982</v>
      </c>
      <c r="R296" t="s">
        <v>983</v>
      </c>
      <c r="S296" t="s">
        <v>984</v>
      </c>
      <c r="T296" t="s">
        <v>1367</v>
      </c>
      <c r="U296" t="s">
        <v>1368</v>
      </c>
    </row>
    <row r="297" spans="1:23" x14ac:dyDescent="0.25">
      <c r="A297" t="s">
        <v>612</v>
      </c>
      <c r="B297" t="s">
        <v>613</v>
      </c>
      <c r="C297" t="s">
        <v>1045</v>
      </c>
      <c r="D297" t="s">
        <v>1414</v>
      </c>
      <c r="E297" t="s">
        <v>892</v>
      </c>
      <c r="F297" t="s">
        <v>893</v>
      </c>
      <c r="G297" t="s">
        <v>894</v>
      </c>
      <c r="H297" t="s">
        <v>895</v>
      </c>
      <c r="I297" t="s">
        <v>896</v>
      </c>
      <c r="J297" t="s">
        <v>897</v>
      </c>
      <c r="K297" t="s">
        <v>914</v>
      </c>
      <c r="L297" t="s">
        <v>915</v>
      </c>
      <c r="M297" t="s">
        <v>961</v>
      </c>
      <c r="N297" t="s">
        <v>1019</v>
      </c>
      <c r="O297" t="s">
        <v>1047</v>
      </c>
      <c r="P297" t="s">
        <v>1048</v>
      </c>
      <c r="Q297" t="s">
        <v>1049</v>
      </c>
    </row>
    <row r="298" spans="1:23" x14ac:dyDescent="0.25">
      <c r="A298" t="s">
        <v>614</v>
      </c>
      <c r="B298" t="s">
        <v>615</v>
      </c>
      <c r="C298" t="s">
        <v>979</v>
      </c>
      <c r="D298" t="s">
        <v>1415</v>
      </c>
      <c r="E298" t="s">
        <v>892</v>
      </c>
      <c r="F298" t="s">
        <v>893</v>
      </c>
      <c r="G298" t="s">
        <v>894</v>
      </c>
      <c r="H298" t="s">
        <v>895</v>
      </c>
      <c r="I298" t="s">
        <v>896</v>
      </c>
      <c r="J298" t="s">
        <v>897</v>
      </c>
      <c r="K298" t="s">
        <v>914</v>
      </c>
      <c r="L298" t="s">
        <v>915</v>
      </c>
      <c r="M298" t="s">
        <v>916</v>
      </c>
      <c r="N298" t="s">
        <v>917</v>
      </c>
      <c r="O298" t="s">
        <v>918</v>
      </c>
      <c r="P298" t="s">
        <v>981</v>
      </c>
      <c r="Q298" t="s">
        <v>982</v>
      </c>
      <c r="R298" t="s">
        <v>983</v>
      </c>
      <c r="S298" t="s">
        <v>984</v>
      </c>
      <c r="T298" t="s">
        <v>985</v>
      </c>
    </row>
    <row r="299" spans="1:23" x14ac:dyDescent="0.25">
      <c r="A299" t="s">
        <v>616</v>
      </c>
      <c r="B299" t="s">
        <v>617</v>
      </c>
      <c r="C299" t="s">
        <v>1017</v>
      </c>
      <c r="D299" t="s">
        <v>1409</v>
      </c>
      <c r="E299" t="s">
        <v>892</v>
      </c>
      <c r="F299" t="s">
        <v>893</v>
      </c>
      <c r="G299" t="s">
        <v>894</v>
      </c>
      <c r="H299" t="s">
        <v>895</v>
      </c>
      <c r="I299" t="s">
        <v>896</v>
      </c>
      <c r="J299" t="s">
        <v>897</v>
      </c>
      <c r="K299" t="s">
        <v>914</v>
      </c>
      <c r="L299" t="s">
        <v>915</v>
      </c>
      <c r="M299" t="s">
        <v>961</v>
      </c>
      <c r="N299" t="s">
        <v>1019</v>
      </c>
      <c r="O299" t="s">
        <v>1020</v>
      </c>
      <c r="P299" t="s">
        <v>1021</v>
      </c>
      <c r="Q299" t="s">
        <v>1022</v>
      </c>
      <c r="R299" t="s">
        <v>1023</v>
      </c>
      <c r="S299" t="s">
        <v>1024</v>
      </c>
    </row>
    <row r="300" spans="1:23" x14ac:dyDescent="0.25">
      <c r="A300" t="s">
        <v>1416</v>
      </c>
      <c r="B300" t="s">
        <v>619</v>
      </c>
      <c r="C300" t="s">
        <v>987</v>
      </c>
      <c r="D300" t="s">
        <v>1411</v>
      </c>
      <c r="E300" t="s">
        <v>892</v>
      </c>
      <c r="F300" t="s">
        <v>893</v>
      </c>
      <c r="G300" t="s">
        <v>894</v>
      </c>
      <c r="H300" t="s">
        <v>895</v>
      </c>
      <c r="I300" t="s">
        <v>896</v>
      </c>
      <c r="J300" t="s">
        <v>897</v>
      </c>
      <c r="K300" t="s">
        <v>914</v>
      </c>
      <c r="L300" t="s">
        <v>915</v>
      </c>
      <c r="M300" t="s">
        <v>961</v>
      </c>
      <c r="N300" t="s">
        <v>962</v>
      </c>
      <c r="O300" t="s">
        <v>989</v>
      </c>
      <c r="P300" t="s">
        <v>990</v>
      </c>
      <c r="Q300" t="s">
        <v>991</v>
      </c>
    </row>
    <row r="301" spans="1:23" x14ac:dyDescent="0.25">
      <c r="A301" t="s">
        <v>620</v>
      </c>
      <c r="B301" t="s">
        <v>621</v>
      </c>
      <c r="C301" t="s">
        <v>1013</v>
      </c>
      <c r="D301" t="s">
        <v>1014</v>
      </c>
      <c r="E301" t="s">
        <v>892</v>
      </c>
      <c r="F301" t="s">
        <v>893</v>
      </c>
      <c r="G301" t="s">
        <v>894</v>
      </c>
      <c r="H301" t="s">
        <v>895</v>
      </c>
      <c r="I301" t="s">
        <v>896</v>
      </c>
      <c r="J301" t="s">
        <v>897</v>
      </c>
      <c r="K301" t="s">
        <v>914</v>
      </c>
      <c r="L301" t="s">
        <v>915</v>
      </c>
      <c r="M301" t="s">
        <v>916</v>
      </c>
      <c r="N301" t="s">
        <v>917</v>
      </c>
      <c r="O301" t="s">
        <v>918</v>
      </c>
      <c r="P301" t="s">
        <v>919</v>
      </c>
      <c r="Q301" t="s">
        <v>1015</v>
      </c>
      <c r="R301" t="s">
        <v>1016</v>
      </c>
    </row>
    <row r="302" spans="1:23" x14ac:dyDescent="0.25">
      <c r="A302" t="s">
        <v>622</v>
      </c>
      <c r="B302" t="s">
        <v>623</v>
      </c>
      <c r="C302" t="s">
        <v>959</v>
      </c>
      <c r="D302" t="s">
        <v>1413</v>
      </c>
      <c r="E302" t="s">
        <v>892</v>
      </c>
      <c r="F302" t="s">
        <v>893</v>
      </c>
      <c r="G302" t="s">
        <v>894</v>
      </c>
      <c r="H302" t="s">
        <v>895</v>
      </c>
      <c r="I302" t="s">
        <v>896</v>
      </c>
      <c r="J302" t="s">
        <v>897</v>
      </c>
      <c r="K302" t="s">
        <v>914</v>
      </c>
      <c r="L302" t="s">
        <v>915</v>
      </c>
      <c r="M302" t="s">
        <v>961</v>
      </c>
      <c r="N302" t="s">
        <v>962</v>
      </c>
      <c r="O302" t="s">
        <v>963</v>
      </c>
      <c r="P302" t="s">
        <v>964</v>
      </c>
      <c r="Q302" t="s">
        <v>965</v>
      </c>
      <c r="R302" t="s">
        <v>966</v>
      </c>
    </row>
    <row r="303" spans="1:23" x14ac:dyDescent="0.25">
      <c r="A303" t="s">
        <v>624</v>
      </c>
      <c r="B303" t="s">
        <v>625</v>
      </c>
      <c r="C303" t="s">
        <v>999</v>
      </c>
      <c r="D303" t="s">
        <v>1000</v>
      </c>
      <c r="E303" t="s">
        <v>892</v>
      </c>
      <c r="F303" t="s">
        <v>893</v>
      </c>
      <c r="G303" t="s">
        <v>894</v>
      </c>
      <c r="H303" t="s">
        <v>895</v>
      </c>
      <c r="I303" t="s">
        <v>896</v>
      </c>
      <c r="J303" t="s">
        <v>897</v>
      </c>
      <c r="K303" t="s">
        <v>914</v>
      </c>
      <c r="L303" t="s">
        <v>915</v>
      </c>
      <c r="M303" t="s">
        <v>961</v>
      </c>
      <c r="N303" t="s">
        <v>1001</v>
      </c>
      <c r="O303" t="s">
        <v>1002</v>
      </c>
      <c r="P303" t="s">
        <v>1003</v>
      </c>
    </row>
    <row r="304" spans="1:23" x14ac:dyDescent="0.25">
      <c r="A304" t="s">
        <v>626</v>
      </c>
      <c r="B304" t="s">
        <v>627</v>
      </c>
      <c r="C304" t="s">
        <v>1005</v>
      </c>
      <c r="D304" t="s">
        <v>1364</v>
      </c>
      <c r="E304" t="s">
        <v>892</v>
      </c>
      <c r="F304" t="s">
        <v>893</v>
      </c>
      <c r="G304" t="s">
        <v>894</v>
      </c>
      <c r="H304" t="s">
        <v>895</v>
      </c>
      <c r="I304" t="s">
        <v>896</v>
      </c>
      <c r="J304" t="s">
        <v>897</v>
      </c>
      <c r="K304" t="s">
        <v>914</v>
      </c>
      <c r="L304" t="s">
        <v>915</v>
      </c>
      <c r="M304" t="s">
        <v>916</v>
      </c>
      <c r="N304" t="s">
        <v>945</v>
      </c>
      <c r="O304" t="s">
        <v>946</v>
      </c>
      <c r="P304" t="s">
        <v>947</v>
      </c>
      <c r="Q304" t="s">
        <v>1007</v>
      </c>
      <c r="R304" t="s">
        <v>1008</v>
      </c>
    </row>
    <row r="305" spans="1:21" x14ac:dyDescent="0.25">
      <c r="A305" t="s">
        <v>628</v>
      </c>
      <c r="B305" t="s">
        <v>629</v>
      </c>
      <c r="C305" t="s">
        <v>1063</v>
      </c>
      <c r="D305" t="s">
        <v>1417</v>
      </c>
      <c r="E305" t="s">
        <v>892</v>
      </c>
      <c r="F305" t="s">
        <v>893</v>
      </c>
      <c r="G305" t="s">
        <v>894</v>
      </c>
      <c r="H305" t="s">
        <v>895</v>
      </c>
      <c r="I305" t="s">
        <v>896</v>
      </c>
      <c r="J305" t="s">
        <v>897</v>
      </c>
      <c r="K305" t="s">
        <v>914</v>
      </c>
      <c r="L305" t="s">
        <v>915</v>
      </c>
      <c r="M305" t="s">
        <v>916</v>
      </c>
      <c r="N305" t="s">
        <v>945</v>
      </c>
      <c r="O305" t="s">
        <v>946</v>
      </c>
      <c r="P305" t="s">
        <v>947</v>
      </c>
      <c r="Q305" t="s">
        <v>948</v>
      </c>
      <c r="R305" t="s">
        <v>949</v>
      </c>
      <c r="S305" t="s">
        <v>1065</v>
      </c>
    </row>
    <row r="306" spans="1:21" x14ac:dyDescent="0.25">
      <c r="A306" t="s">
        <v>630</v>
      </c>
      <c r="B306" t="s">
        <v>631</v>
      </c>
      <c r="C306" t="s">
        <v>1365</v>
      </c>
      <c r="D306" t="s">
        <v>1366</v>
      </c>
      <c r="E306" t="s">
        <v>892</v>
      </c>
      <c r="F306" t="s">
        <v>893</v>
      </c>
      <c r="G306" t="s">
        <v>894</v>
      </c>
      <c r="H306" t="s">
        <v>895</v>
      </c>
      <c r="I306" t="s">
        <v>896</v>
      </c>
      <c r="J306" t="s">
        <v>897</v>
      </c>
      <c r="K306" t="s">
        <v>914</v>
      </c>
      <c r="L306" t="s">
        <v>915</v>
      </c>
      <c r="M306" t="s">
        <v>916</v>
      </c>
      <c r="N306" t="s">
        <v>917</v>
      </c>
      <c r="O306" t="s">
        <v>918</v>
      </c>
      <c r="P306" t="s">
        <v>981</v>
      </c>
      <c r="Q306" t="s">
        <v>982</v>
      </c>
      <c r="R306" t="s">
        <v>983</v>
      </c>
      <c r="S306" t="s">
        <v>984</v>
      </c>
      <c r="T306" t="s">
        <v>1367</v>
      </c>
      <c r="U306" t="s">
        <v>1368</v>
      </c>
    </row>
    <row r="307" spans="1:21" x14ac:dyDescent="0.25">
      <c r="A307" t="s">
        <v>632</v>
      </c>
      <c r="B307" t="s">
        <v>633</v>
      </c>
      <c r="C307" t="s">
        <v>1045</v>
      </c>
      <c r="D307" t="s">
        <v>1414</v>
      </c>
      <c r="E307" t="s">
        <v>892</v>
      </c>
      <c r="F307" t="s">
        <v>893</v>
      </c>
      <c r="G307" t="s">
        <v>894</v>
      </c>
      <c r="H307" t="s">
        <v>895</v>
      </c>
      <c r="I307" t="s">
        <v>896</v>
      </c>
      <c r="J307" t="s">
        <v>897</v>
      </c>
      <c r="K307" t="s">
        <v>914</v>
      </c>
      <c r="L307" t="s">
        <v>915</v>
      </c>
      <c r="M307" t="s">
        <v>961</v>
      </c>
      <c r="N307" t="s">
        <v>1019</v>
      </c>
      <c r="O307" t="s">
        <v>1047</v>
      </c>
      <c r="P307" t="s">
        <v>1048</v>
      </c>
      <c r="Q307" t="s">
        <v>1049</v>
      </c>
    </row>
    <row r="308" spans="1:21" x14ac:dyDescent="0.25">
      <c r="A308" t="s">
        <v>634</v>
      </c>
      <c r="B308" t="s">
        <v>635</v>
      </c>
      <c r="C308" t="s">
        <v>1173</v>
      </c>
      <c r="D308" t="s">
        <v>1418</v>
      </c>
      <c r="E308" t="s">
        <v>892</v>
      </c>
      <c r="F308" t="s">
        <v>893</v>
      </c>
      <c r="G308" t="s">
        <v>894</v>
      </c>
      <c r="H308" t="s">
        <v>895</v>
      </c>
      <c r="I308" t="s">
        <v>896</v>
      </c>
      <c r="J308" t="s">
        <v>897</v>
      </c>
      <c r="K308" t="s">
        <v>914</v>
      </c>
      <c r="L308" t="s">
        <v>915</v>
      </c>
      <c r="M308" t="s">
        <v>916</v>
      </c>
      <c r="N308" t="s">
        <v>917</v>
      </c>
      <c r="O308" t="s">
        <v>1175</v>
      </c>
      <c r="P308" t="s">
        <v>1176</v>
      </c>
      <c r="Q308" t="s">
        <v>1177</v>
      </c>
    </row>
    <row r="309" spans="1:21" x14ac:dyDescent="0.25">
      <c r="A309" t="s">
        <v>636</v>
      </c>
      <c r="B309" t="s">
        <v>637</v>
      </c>
      <c r="C309" t="s">
        <v>979</v>
      </c>
      <c r="D309" t="s">
        <v>1415</v>
      </c>
      <c r="E309" t="s">
        <v>892</v>
      </c>
      <c r="F309" t="s">
        <v>893</v>
      </c>
      <c r="G309" t="s">
        <v>894</v>
      </c>
      <c r="H309" t="s">
        <v>895</v>
      </c>
      <c r="I309" t="s">
        <v>896</v>
      </c>
      <c r="J309" t="s">
        <v>897</v>
      </c>
      <c r="K309" t="s">
        <v>914</v>
      </c>
      <c r="L309" t="s">
        <v>915</v>
      </c>
      <c r="M309" t="s">
        <v>916</v>
      </c>
      <c r="N309" t="s">
        <v>917</v>
      </c>
      <c r="O309" t="s">
        <v>918</v>
      </c>
      <c r="P309" t="s">
        <v>981</v>
      </c>
      <c r="Q309" t="s">
        <v>982</v>
      </c>
      <c r="R309" t="s">
        <v>983</v>
      </c>
      <c r="S309" t="s">
        <v>984</v>
      </c>
      <c r="T309" t="s">
        <v>985</v>
      </c>
    </row>
    <row r="310" spans="1:21" x14ac:dyDescent="0.25">
      <c r="A310" t="s">
        <v>638</v>
      </c>
      <c r="B310" t="s">
        <v>639</v>
      </c>
      <c r="C310" t="s">
        <v>1419</v>
      </c>
      <c r="D310" t="s">
        <v>1420</v>
      </c>
      <c r="E310" t="s">
        <v>892</v>
      </c>
      <c r="F310" t="s">
        <v>893</v>
      </c>
      <c r="G310" t="s">
        <v>894</v>
      </c>
      <c r="H310" t="s">
        <v>895</v>
      </c>
      <c r="I310" t="s">
        <v>896</v>
      </c>
      <c r="J310" t="s">
        <v>897</v>
      </c>
      <c r="K310" t="s">
        <v>914</v>
      </c>
      <c r="L310" t="s">
        <v>915</v>
      </c>
      <c r="M310" t="s">
        <v>961</v>
      </c>
      <c r="N310" t="s">
        <v>1019</v>
      </c>
      <c r="O310" t="s">
        <v>1020</v>
      </c>
      <c r="P310" t="s">
        <v>1021</v>
      </c>
      <c r="Q310" t="s">
        <v>1022</v>
      </c>
      <c r="R310" t="s">
        <v>1421</v>
      </c>
      <c r="S310" t="s">
        <v>1422</v>
      </c>
    </row>
    <row r="311" spans="1:21" x14ac:dyDescent="0.25">
      <c r="A311" t="s">
        <v>640</v>
      </c>
      <c r="B311" t="s">
        <v>641</v>
      </c>
      <c r="C311" t="s">
        <v>1017</v>
      </c>
      <c r="D311" t="s">
        <v>1409</v>
      </c>
      <c r="E311" t="s">
        <v>892</v>
      </c>
      <c r="F311" t="s">
        <v>893</v>
      </c>
      <c r="G311" t="s">
        <v>894</v>
      </c>
      <c r="H311" t="s">
        <v>895</v>
      </c>
      <c r="I311" t="s">
        <v>896</v>
      </c>
      <c r="J311" t="s">
        <v>897</v>
      </c>
      <c r="K311" t="s">
        <v>914</v>
      </c>
      <c r="L311" t="s">
        <v>915</v>
      </c>
      <c r="M311" t="s">
        <v>961</v>
      </c>
      <c r="N311" t="s">
        <v>1019</v>
      </c>
      <c r="O311" t="s">
        <v>1020</v>
      </c>
      <c r="P311" t="s">
        <v>1021</v>
      </c>
      <c r="Q311" t="s">
        <v>1022</v>
      </c>
      <c r="R311" t="s">
        <v>1023</v>
      </c>
      <c r="S311" t="s">
        <v>1024</v>
      </c>
    </row>
    <row r="312" spans="1:21" x14ac:dyDescent="0.25">
      <c r="A312" t="s">
        <v>1423</v>
      </c>
      <c r="B312" t="s">
        <v>643</v>
      </c>
      <c r="C312" t="s">
        <v>987</v>
      </c>
      <c r="D312" t="s">
        <v>1411</v>
      </c>
      <c r="E312" t="s">
        <v>892</v>
      </c>
      <c r="F312" t="s">
        <v>893</v>
      </c>
      <c r="G312" t="s">
        <v>894</v>
      </c>
      <c r="H312" t="s">
        <v>895</v>
      </c>
      <c r="I312" t="s">
        <v>896</v>
      </c>
      <c r="J312" t="s">
        <v>897</v>
      </c>
      <c r="K312" t="s">
        <v>914</v>
      </c>
      <c r="L312" t="s">
        <v>915</v>
      </c>
      <c r="M312" t="s">
        <v>961</v>
      </c>
      <c r="N312" t="s">
        <v>962</v>
      </c>
      <c r="O312" t="s">
        <v>989</v>
      </c>
      <c r="P312" t="s">
        <v>990</v>
      </c>
      <c r="Q312" t="s">
        <v>991</v>
      </c>
    </row>
    <row r="313" spans="1:21" x14ac:dyDescent="0.25">
      <c r="A313" t="s">
        <v>644</v>
      </c>
      <c r="B313" t="s">
        <v>645</v>
      </c>
      <c r="C313" t="s">
        <v>1013</v>
      </c>
      <c r="D313" t="s">
        <v>1014</v>
      </c>
      <c r="E313" t="s">
        <v>892</v>
      </c>
      <c r="F313" t="s">
        <v>893</v>
      </c>
      <c r="G313" t="s">
        <v>894</v>
      </c>
      <c r="H313" t="s">
        <v>895</v>
      </c>
      <c r="I313" t="s">
        <v>896</v>
      </c>
      <c r="J313" t="s">
        <v>897</v>
      </c>
      <c r="K313" t="s">
        <v>914</v>
      </c>
      <c r="L313" t="s">
        <v>915</v>
      </c>
      <c r="M313" t="s">
        <v>916</v>
      </c>
      <c r="N313" t="s">
        <v>917</v>
      </c>
      <c r="O313" t="s">
        <v>918</v>
      </c>
      <c r="P313" t="s">
        <v>919</v>
      </c>
      <c r="Q313" t="s">
        <v>1015</v>
      </c>
      <c r="R313" t="s">
        <v>1016</v>
      </c>
    </row>
    <row r="314" spans="1:21" x14ac:dyDescent="0.25">
      <c r="A314" t="s">
        <v>646</v>
      </c>
      <c r="B314" t="s">
        <v>647</v>
      </c>
      <c r="C314" t="s">
        <v>959</v>
      </c>
      <c r="D314" t="s">
        <v>1413</v>
      </c>
      <c r="E314" t="s">
        <v>892</v>
      </c>
      <c r="F314" t="s">
        <v>893</v>
      </c>
      <c r="G314" t="s">
        <v>894</v>
      </c>
      <c r="H314" t="s">
        <v>895</v>
      </c>
      <c r="I314" t="s">
        <v>896</v>
      </c>
      <c r="J314" t="s">
        <v>897</v>
      </c>
      <c r="K314" t="s">
        <v>914</v>
      </c>
      <c r="L314" t="s">
        <v>915</v>
      </c>
      <c r="M314" t="s">
        <v>961</v>
      </c>
      <c r="N314" t="s">
        <v>962</v>
      </c>
      <c r="O314" t="s">
        <v>963</v>
      </c>
      <c r="P314" t="s">
        <v>964</v>
      </c>
      <c r="Q314" t="s">
        <v>965</v>
      </c>
      <c r="R314" t="s">
        <v>966</v>
      </c>
    </row>
    <row r="315" spans="1:21" x14ac:dyDescent="0.25">
      <c r="A315" t="s">
        <v>648</v>
      </c>
      <c r="B315" t="s">
        <v>649</v>
      </c>
      <c r="C315" t="s">
        <v>999</v>
      </c>
      <c r="D315" t="s">
        <v>1000</v>
      </c>
      <c r="E315" t="s">
        <v>892</v>
      </c>
      <c r="F315" t="s">
        <v>893</v>
      </c>
      <c r="G315" t="s">
        <v>894</v>
      </c>
      <c r="H315" t="s">
        <v>895</v>
      </c>
      <c r="I315" t="s">
        <v>896</v>
      </c>
      <c r="J315" t="s">
        <v>897</v>
      </c>
      <c r="K315" t="s">
        <v>914</v>
      </c>
      <c r="L315" t="s">
        <v>915</v>
      </c>
      <c r="M315" t="s">
        <v>961</v>
      </c>
      <c r="N315" t="s">
        <v>1001</v>
      </c>
      <c r="O315" t="s">
        <v>1002</v>
      </c>
      <c r="P315" t="s">
        <v>1003</v>
      </c>
    </row>
    <row r="316" spans="1:21" x14ac:dyDescent="0.25">
      <c r="A316" t="s">
        <v>650</v>
      </c>
      <c r="B316" t="s">
        <v>651</v>
      </c>
      <c r="C316" t="s">
        <v>1005</v>
      </c>
      <c r="D316" t="s">
        <v>1364</v>
      </c>
      <c r="E316" t="s">
        <v>892</v>
      </c>
      <c r="F316" t="s">
        <v>893</v>
      </c>
      <c r="G316" t="s">
        <v>894</v>
      </c>
      <c r="H316" t="s">
        <v>895</v>
      </c>
      <c r="I316" t="s">
        <v>896</v>
      </c>
      <c r="J316" t="s">
        <v>897</v>
      </c>
      <c r="K316" t="s">
        <v>914</v>
      </c>
      <c r="L316" t="s">
        <v>915</v>
      </c>
      <c r="M316" t="s">
        <v>916</v>
      </c>
      <c r="N316" t="s">
        <v>945</v>
      </c>
      <c r="O316" t="s">
        <v>946</v>
      </c>
      <c r="P316" t="s">
        <v>947</v>
      </c>
      <c r="Q316" t="s">
        <v>1007</v>
      </c>
      <c r="R316" t="s">
        <v>1008</v>
      </c>
    </row>
    <row r="317" spans="1:21" x14ac:dyDescent="0.25">
      <c r="A317" t="s">
        <v>652</v>
      </c>
      <c r="B317" t="s">
        <v>653</v>
      </c>
      <c r="C317" t="s">
        <v>1063</v>
      </c>
      <c r="D317" t="s">
        <v>1417</v>
      </c>
      <c r="E317" t="s">
        <v>892</v>
      </c>
      <c r="F317" t="s">
        <v>893</v>
      </c>
      <c r="G317" t="s">
        <v>894</v>
      </c>
      <c r="H317" t="s">
        <v>895</v>
      </c>
      <c r="I317" t="s">
        <v>896</v>
      </c>
      <c r="J317" t="s">
        <v>897</v>
      </c>
      <c r="K317" t="s">
        <v>914</v>
      </c>
      <c r="L317" t="s">
        <v>915</v>
      </c>
      <c r="M317" t="s">
        <v>916</v>
      </c>
      <c r="N317" t="s">
        <v>945</v>
      </c>
      <c r="O317" t="s">
        <v>946</v>
      </c>
      <c r="P317" t="s">
        <v>947</v>
      </c>
      <c r="Q317" t="s">
        <v>948</v>
      </c>
      <c r="R317" t="s">
        <v>949</v>
      </c>
      <c r="S317" t="s">
        <v>1065</v>
      </c>
    </row>
    <row r="318" spans="1:21" x14ac:dyDescent="0.25">
      <c r="A318" t="s">
        <v>654</v>
      </c>
      <c r="B318" t="s">
        <v>655</v>
      </c>
      <c r="C318" t="s">
        <v>1365</v>
      </c>
      <c r="D318" t="s">
        <v>1366</v>
      </c>
      <c r="E318" t="s">
        <v>892</v>
      </c>
      <c r="F318" t="s">
        <v>893</v>
      </c>
      <c r="G318" t="s">
        <v>894</v>
      </c>
      <c r="H318" t="s">
        <v>895</v>
      </c>
      <c r="I318" t="s">
        <v>896</v>
      </c>
      <c r="J318" t="s">
        <v>897</v>
      </c>
      <c r="K318" t="s">
        <v>914</v>
      </c>
      <c r="L318" t="s">
        <v>915</v>
      </c>
      <c r="M318" t="s">
        <v>916</v>
      </c>
      <c r="N318" t="s">
        <v>917</v>
      </c>
      <c r="O318" t="s">
        <v>918</v>
      </c>
      <c r="P318" t="s">
        <v>981</v>
      </c>
      <c r="Q318" t="s">
        <v>982</v>
      </c>
      <c r="R318" t="s">
        <v>983</v>
      </c>
      <c r="S318" t="s">
        <v>984</v>
      </c>
      <c r="T318" t="s">
        <v>1367</v>
      </c>
      <c r="U318" t="s">
        <v>1368</v>
      </c>
    </row>
    <row r="319" spans="1:21" x14ac:dyDescent="0.25">
      <c r="A319" t="s">
        <v>656</v>
      </c>
      <c r="B319" t="s">
        <v>657</v>
      </c>
      <c r="C319" t="s">
        <v>1424</v>
      </c>
      <c r="D319" t="s">
        <v>1425</v>
      </c>
      <c r="E319" t="s">
        <v>892</v>
      </c>
      <c r="F319" t="s">
        <v>893</v>
      </c>
      <c r="G319" t="s">
        <v>894</v>
      </c>
      <c r="H319" t="s">
        <v>895</v>
      </c>
      <c r="I319" t="s">
        <v>896</v>
      </c>
      <c r="J319" t="s">
        <v>897</v>
      </c>
      <c r="K319" t="s">
        <v>914</v>
      </c>
      <c r="L319" t="s">
        <v>915</v>
      </c>
      <c r="M319" t="s">
        <v>961</v>
      </c>
      <c r="N319" t="s">
        <v>962</v>
      </c>
      <c r="O319" t="s">
        <v>989</v>
      </c>
      <c r="P319" t="s">
        <v>1426</v>
      </c>
      <c r="Q319" t="s">
        <v>1427</v>
      </c>
      <c r="R319" t="s">
        <v>1428</v>
      </c>
    </row>
    <row r="320" spans="1:21" x14ac:dyDescent="0.25">
      <c r="A320" t="s">
        <v>658</v>
      </c>
      <c r="B320" t="s">
        <v>659</v>
      </c>
      <c r="C320" t="s">
        <v>1045</v>
      </c>
      <c r="D320" t="s">
        <v>1414</v>
      </c>
      <c r="E320" t="s">
        <v>892</v>
      </c>
      <c r="F320" t="s">
        <v>893</v>
      </c>
      <c r="G320" t="s">
        <v>894</v>
      </c>
      <c r="H320" t="s">
        <v>895</v>
      </c>
      <c r="I320" t="s">
        <v>896</v>
      </c>
      <c r="J320" t="s">
        <v>897</v>
      </c>
      <c r="K320" t="s">
        <v>914</v>
      </c>
      <c r="L320" t="s">
        <v>915</v>
      </c>
      <c r="M320" t="s">
        <v>961</v>
      </c>
      <c r="N320" t="s">
        <v>1019</v>
      </c>
      <c r="O320" t="s">
        <v>1047</v>
      </c>
      <c r="P320" t="s">
        <v>1048</v>
      </c>
      <c r="Q320" t="s">
        <v>1049</v>
      </c>
    </row>
    <row r="321" spans="1:21" x14ac:dyDescent="0.25">
      <c r="A321" t="s">
        <v>660</v>
      </c>
      <c r="B321" t="s">
        <v>661</v>
      </c>
      <c r="C321" t="s">
        <v>1173</v>
      </c>
      <c r="D321" t="s">
        <v>1418</v>
      </c>
      <c r="E321" t="s">
        <v>892</v>
      </c>
      <c r="F321" t="s">
        <v>893</v>
      </c>
      <c r="G321" t="s">
        <v>894</v>
      </c>
      <c r="H321" t="s">
        <v>895</v>
      </c>
      <c r="I321" t="s">
        <v>896</v>
      </c>
      <c r="J321" t="s">
        <v>897</v>
      </c>
      <c r="K321" t="s">
        <v>914</v>
      </c>
      <c r="L321" t="s">
        <v>915</v>
      </c>
      <c r="M321" t="s">
        <v>916</v>
      </c>
      <c r="N321" t="s">
        <v>917</v>
      </c>
      <c r="O321" t="s">
        <v>1175</v>
      </c>
      <c r="P321" t="s">
        <v>1176</v>
      </c>
      <c r="Q321" t="s">
        <v>1177</v>
      </c>
    </row>
    <row r="322" spans="1:21" x14ac:dyDescent="0.25">
      <c r="A322" t="s">
        <v>662</v>
      </c>
      <c r="B322" t="s">
        <v>663</v>
      </c>
      <c r="C322" t="s">
        <v>979</v>
      </c>
      <c r="D322" t="s">
        <v>1415</v>
      </c>
      <c r="E322" t="s">
        <v>892</v>
      </c>
      <c r="F322" t="s">
        <v>893</v>
      </c>
      <c r="G322" t="s">
        <v>894</v>
      </c>
      <c r="H322" t="s">
        <v>895</v>
      </c>
      <c r="I322" t="s">
        <v>896</v>
      </c>
      <c r="J322" t="s">
        <v>897</v>
      </c>
      <c r="K322" t="s">
        <v>914</v>
      </c>
      <c r="L322" t="s">
        <v>915</v>
      </c>
      <c r="M322" t="s">
        <v>916</v>
      </c>
      <c r="N322" t="s">
        <v>917</v>
      </c>
      <c r="O322" t="s">
        <v>918</v>
      </c>
      <c r="P322" t="s">
        <v>981</v>
      </c>
      <c r="Q322" t="s">
        <v>982</v>
      </c>
      <c r="R322" t="s">
        <v>983</v>
      </c>
      <c r="S322" t="s">
        <v>984</v>
      </c>
      <c r="T322" t="s">
        <v>985</v>
      </c>
    </row>
    <row r="323" spans="1:21" x14ac:dyDescent="0.25">
      <c r="A323" t="s">
        <v>664</v>
      </c>
      <c r="B323" t="s">
        <v>665</v>
      </c>
      <c r="C323" t="s">
        <v>1419</v>
      </c>
      <c r="D323" t="s">
        <v>1420</v>
      </c>
      <c r="E323" t="s">
        <v>892</v>
      </c>
      <c r="F323" t="s">
        <v>893</v>
      </c>
      <c r="G323" t="s">
        <v>894</v>
      </c>
      <c r="H323" t="s">
        <v>895</v>
      </c>
      <c r="I323" t="s">
        <v>896</v>
      </c>
      <c r="J323" t="s">
        <v>897</v>
      </c>
      <c r="K323" t="s">
        <v>914</v>
      </c>
      <c r="L323" t="s">
        <v>915</v>
      </c>
      <c r="M323" t="s">
        <v>961</v>
      </c>
      <c r="N323" t="s">
        <v>1019</v>
      </c>
      <c r="O323" t="s">
        <v>1020</v>
      </c>
      <c r="P323" t="s">
        <v>1021</v>
      </c>
      <c r="Q323" t="s">
        <v>1022</v>
      </c>
      <c r="R323" t="s">
        <v>1421</v>
      </c>
      <c r="S323" t="s">
        <v>1422</v>
      </c>
    </row>
    <row r="324" spans="1:21" x14ac:dyDescent="0.25">
      <c r="A324" t="s">
        <v>666</v>
      </c>
      <c r="B324" t="s">
        <v>667</v>
      </c>
      <c r="C324" t="s">
        <v>1005</v>
      </c>
      <c r="D324" t="s">
        <v>1364</v>
      </c>
      <c r="E324" t="s">
        <v>892</v>
      </c>
      <c r="F324" t="s">
        <v>893</v>
      </c>
      <c r="G324" t="s">
        <v>894</v>
      </c>
      <c r="H324" t="s">
        <v>895</v>
      </c>
      <c r="I324" t="s">
        <v>896</v>
      </c>
      <c r="J324" t="s">
        <v>897</v>
      </c>
      <c r="K324" t="s">
        <v>914</v>
      </c>
      <c r="L324" t="s">
        <v>915</v>
      </c>
      <c r="M324" t="s">
        <v>916</v>
      </c>
      <c r="N324" t="s">
        <v>945</v>
      </c>
      <c r="O324" t="s">
        <v>946</v>
      </c>
      <c r="P324" t="s">
        <v>947</v>
      </c>
      <c r="Q324" t="s">
        <v>1007</v>
      </c>
      <c r="R324" t="s">
        <v>1008</v>
      </c>
    </row>
    <row r="325" spans="1:21" x14ac:dyDescent="0.25">
      <c r="A325" t="s">
        <v>668</v>
      </c>
      <c r="B325" t="s">
        <v>669</v>
      </c>
      <c r="C325" t="s">
        <v>1365</v>
      </c>
      <c r="D325" t="s">
        <v>1366</v>
      </c>
      <c r="E325" t="s">
        <v>892</v>
      </c>
      <c r="F325" t="s">
        <v>893</v>
      </c>
      <c r="G325" t="s">
        <v>894</v>
      </c>
      <c r="H325" t="s">
        <v>895</v>
      </c>
      <c r="I325" t="s">
        <v>896</v>
      </c>
      <c r="J325" t="s">
        <v>897</v>
      </c>
      <c r="K325" t="s">
        <v>914</v>
      </c>
      <c r="L325" t="s">
        <v>915</v>
      </c>
      <c r="M325" t="s">
        <v>916</v>
      </c>
      <c r="N325" t="s">
        <v>917</v>
      </c>
      <c r="O325" t="s">
        <v>918</v>
      </c>
      <c r="P325" t="s">
        <v>981</v>
      </c>
      <c r="Q325" t="s">
        <v>982</v>
      </c>
      <c r="R325" t="s">
        <v>983</v>
      </c>
      <c r="S325" t="s">
        <v>984</v>
      </c>
      <c r="T325" t="s">
        <v>1367</v>
      </c>
      <c r="U325" t="s">
        <v>1368</v>
      </c>
    </row>
    <row r="326" spans="1:21" x14ac:dyDescent="0.25">
      <c r="A326" t="s">
        <v>670</v>
      </c>
      <c r="B326" t="s">
        <v>671</v>
      </c>
      <c r="C326" t="s">
        <v>1017</v>
      </c>
      <c r="D326" t="s">
        <v>1409</v>
      </c>
      <c r="E326" t="s">
        <v>892</v>
      </c>
      <c r="F326" t="s">
        <v>893</v>
      </c>
      <c r="G326" t="s">
        <v>894</v>
      </c>
      <c r="H326" t="s">
        <v>895</v>
      </c>
      <c r="I326" t="s">
        <v>896</v>
      </c>
      <c r="J326" t="s">
        <v>897</v>
      </c>
      <c r="K326" t="s">
        <v>914</v>
      </c>
      <c r="L326" t="s">
        <v>915</v>
      </c>
      <c r="M326" t="s">
        <v>961</v>
      </c>
      <c r="N326" t="s">
        <v>1019</v>
      </c>
      <c r="O326" t="s">
        <v>1020</v>
      </c>
      <c r="P326" t="s">
        <v>1021</v>
      </c>
      <c r="Q326" t="s">
        <v>1022</v>
      </c>
      <c r="R326" t="s">
        <v>1023</v>
      </c>
      <c r="S326" t="s">
        <v>1024</v>
      </c>
    </row>
    <row r="327" spans="1:21" x14ac:dyDescent="0.25">
      <c r="A327" t="s">
        <v>1429</v>
      </c>
      <c r="B327" t="s">
        <v>673</v>
      </c>
      <c r="C327" t="s">
        <v>987</v>
      </c>
      <c r="D327" t="s">
        <v>1411</v>
      </c>
      <c r="E327" t="s">
        <v>892</v>
      </c>
      <c r="F327" t="s">
        <v>893</v>
      </c>
      <c r="G327" t="s">
        <v>894</v>
      </c>
      <c r="H327" t="s">
        <v>895</v>
      </c>
      <c r="I327" t="s">
        <v>896</v>
      </c>
      <c r="J327" t="s">
        <v>897</v>
      </c>
      <c r="K327" t="s">
        <v>914</v>
      </c>
      <c r="L327" t="s">
        <v>915</v>
      </c>
      <c r="M327" t="s">
        <v>961</v>
      </c>
      <c r="N327" t="s">
        <v>962</v>
      </c>
      <c r="O327" t="s">
        <v>989</v>
      </c>
      <c r="P327" t="s">
        <v>990</v>
      </c>
      <c r="Q327" t="s">
        <v>991</v>
      </c>
    </row>
    <row r="328" spans="1:21" x14ac:dyDescent="0.25">
      <c r="A328" t="s">
        <v>674</v>
      </c>
      <c r="B328" t="s">
        <v>675</v>
      </c>
      <c r="C328" t="s">
        <v>999</v>
      </c>
      <c r="D328" t="s">
        <v>1000</v>
      </c>
      <c r="E328" t="s">
        <v>892</v>
      </c>
      <c r="F328" t="s">
        <v>893</v>
      </c>
      <c r="G328" t="s">
        <v>894</v>
      </c>
      <c r="H328" t="s">
        <v>895</v>
      </c>
      <c r="I328" t="s">
        <v>896</v>
      </c>
      <c r="J328" t="s">
        <v>897</v>
      </c>
      <c r="K328" t="s">
        <v>914</v>
      </c>
      <c r="L328" t="s">
        <v>915</v>
      </c>
      <c r="M328" t="s">
        <v>961</v>
      </c>
      <c r="N328" t="s">
        <v>1001</v>
      </c>
      <c r="O328" t="s">
        <v>1002</v>
      </c>
      <c r="P328" t="s">
        <v>1003</v>
      </c>
    </row>
    <row r="329" spans="1:21" x14ac:dyDescent="0.25">
      <c r="A329" t="s">
        <v>676</v>
      </c>
      <c r="B329" t="s">
        <v>677</v>
      </c>
      <c r="C329" t="s">
        <v>1005</v>
      </c>
      <c r="D329" t="s">
        <v>1364</v>
      </c>
      <c r="E329" t="s">
        <v>892</v>
      </c>
      <c r="F329" t="s">
        <v>893</v>
      </c>
      <c r="G329" t="s">
        <v>894</v>
      </c>
      <c r="H329" t="s">
        <v>895</v>
      </c>
      <c r="I329" t="s">
        <v>896</v>
      </c>
      <c r="J329" t="s">
        <v>897</v>
      </c>
      <c r="K329" t="s">
        <v>914</v>
      </c>
      <c r="L329" t="s">
        <v>915</v>
      </c>
      <c r="M329" t="s">
        <v>916</v>
      </c>
      <c r="N329" t="s">
        <v>945</v>
      </c>
      <c r="O329" t="s">
        <v>946</v>
      </c>
      <c r="P329" t="s">
        <v>947</v>
      </c>
      <c r="Q329" t="s">
        <v>1007</v>
      </c>
      <c r="R329" t="s">
        <v>1008</v>
      </c>
    </row>
    <row r="330" spans="1:21" x14ac:dyDescent="0.25">
      <c r="A330" t="s">
        <v>678</v>
      </c>
      <c r="B330" t="s">
        <v>679</v>
      </c>
      <c r="C330" t="s">
        <v>1365</v>
      </c>
      <c r="D330" t="s">
        <v>1366</v>
      </c>
      <c r="E330" t="s">
        <v>892</v>
      </c>
      <c r="F330" t="s">
        <v>893</v>
      </c>
      <c r="G330" t="s">
        <v>894</v>
      </c>
      <c r="H330" t="s">
        <v>895</v>
      </c>
      <c r="I330" t="s">
        <v>896</v>
      </c>
      <c r="J330" t="s">
        <v>897</v>
      </c>
      <c r="K330" t="s">
        <v>914</v>
      </c>
      <c r="L330" t="s">
        <v>915</v>
      </c>
      <c r="M330" t="s">
        <v>916</v>
      </c>
      <c r="N330" t="s">
        <v>917</v>
      </c>
      <c r="O330" t="s">
        <v>918</v>
      </c>
      <c r="P330" t="s">
        <v>981</v>
      </c>
      <c r="Q330" t="s">
        <v>982</v>
      </c>
      <c r="R330" t="s">
        <v>983</v>
      </c>
      <c r="S330" t="s">
        <v>984</v>
      </c>
      <c r="T330" t="s">
        <v>1367</v>
      </c>
      <c r="U330" t="s">
        <v>1368</v>
      </c>
    </row>
    <row r="331" spans="1:21" x14ac:dyDescent="0.25">
      <c r="A331" t="s">
        <v>680</v>
      </c>
      <c r="B331" t="s">
        <v>681</v>
      </c>
      <c r="C331" t="s">
        <v>1045</v>
      </c>
      <c r="D331" t="s">
        <v>1414</v>
      </c>
      <c r="E331" t="s">
        <v>892</v>
      </c>
      <c r="F331" t="s">
        <v>893</v>
      </c>
      <c r="G331" t="s">
        <v>894</v>
      </c>
      <c r="H331" t="s">
        <v>895</v>
      </c>
      <c r="I331" t="s">
        <v>896</v>
      </c>
      <c r="J331" t="s">
        <v>897</v>
      </c>
      <c r="K331" t="s">
        <v>914</v>
      </c>
      <c r="L331" t="s">
        <v>915</v>
      </c>
      <c r="M331" t="s">
        <v>961</v>
      </c>
      <c r="N331" t="s">
        <v>1019</v>
      </c>
      <c r="O331" t="s">
        <v>1047</v>
      </c>
      <c r="P331" t="s">
        <v>1048</v>
      </c>
      <c r="Q331" t="s">
        <v>1049</v>
      </c>
    </row>
    <row r="332" spans="1:21" x14ac:dyDescent="0.25">
      <c r="A332" t="s">
        <v>682</v>
      </c>
      <c r="B332" t="s">
        <v>683</v>
      </c>
      <c r="C332" t="s">
        <v>1173</v>
      </c>
      <c r="D332" t="s">
        <v>1418</v>
      </c>
      <c r="E332" t="s">
        <v>892</v>
      </c>
      <c r="F332" t="s">
        <v>893</v>
      </c>
      <c r="G332" t="s">
        <v>894</v>
      </c>
      <c r="H332" t="s">
        <v>895</v>
      </c>
      <c r="I332" t="s">
        <v>896</v>
      </c>
      <c r="J332" t="s">
        <v>897</v>
      </c>
      <c r="K332" t="s">
        <v>914</v>
      </c>
      <c r="L332" t="s">
        <v>915</v>
      </c>
      <c r="M332" t="s">
        <v>916</v>
      </c>
      <c r="N332" t="s">
        <v>917</v>
      </c>
      <c r="O332" t="s">
        <v>1175</v>
      </c>
      <c r="P332" t="s">
        <v>1176</v>
      </c>
      <c r="Q332" t="s">
        <v>1177</v>
      </c>
    </row>
    <row r="333" spans="1:21" x14ac:dyDescent="0.25">
      <c r="A333" t="s">
        <v>684</v>
      </c>
      <c r="B333" t="s">
        <v>685</v>
      </c>
      <c r="C333" t="s">
        <v>979</v>
      </c>
      <c r="D333" t="s">
        <v>1415</v>
      </c>
      <c r="E333" t="s">
        <v>892</v>
      </c>
      <c r="F333" t="s">
        <v>893</v>
      </c>
      <c r="G333" t="s">
        <v>894</v>
      </c>
      <c r="H333" t="s">
        <v>895</v>
      </c>
      <c r="I333" t="s">
        <v>896</v>
      </c>
      <c r="J333" t="s">
        <v>897</v>
      </c>
      <c r="K333" t="s">
        <v>914</v>
      </c>
      <c r="L333" t="s">
        <v>915</v>
      </c>
      <c r="M333" t="s">
        <v>916</v>
      </c>
      <c r="N333" t="s">
        <v>917</v>
      </c>
      <c r="O333" t="s">
        <v>918</v>
      </c>
      <c r="P333" t="s">
        <v>981</v>
      </c>
      <c r="Q333" t="s">
        <v>982</v>
      </c>
      <c r="R333" t="s">
        <v>983</v>
      </c>
      <c r="S333" t="s">
        <v>984</v>
      </c>
      <c r="T333" t="s">
        <v>985</v>
      </c>
    </row>
    <row r="334" spans="1:21" x14ac:dyDescent="0.25">
      <c r="A334" t="s">
        <v>686</v>
      </c>
      <c r="B334" t="s">
        <v>687</v>
      </c>
      <c r="C334" t="s">
        <v>1005</v>
      </c>
      <c r="D334" t="s">
        <v>1364</v>
      </c>
      <c r="E334" t="s">
        <v>892</v>
      </c>
      <c r="F334" t="s">
        <v>893</v>
      </c>
      <c r="G334" t="s">
        <v>894</v>
      </c>
      <c r="H334" t="s">
        <v>895</v>
      </c>
      <c r="I334" t="s">
        <v>896</v>
      </c>
      <c r="J334" t="s">
        <v>897</v>
      </c>
      <c r="K334" t="s">
        <v>914</v>
      </c>
      <c r="L334" t="s">
        <v>915</v>
      </c>
      <c r="M334" t="s">
        <v>916</v>
      </c>
      <c r="N334" t="s">
        <v>945</v>
      </c>
      <c r="O334" t="s">
        <v>946</v>
      </c>
      <c r="P334" t="s">
        <v>947</v>
      </c>
      <c r="Q334" t="s">
        <v>1007</v>
      </c>
      <c r="R334" t="s">
        <v>1008</v>
      </c>
    </row>
    <row r="335" spans="1:21" x14ac:dyDescent="0.25">
      <c r="A335" t="s">
        <v>688</v>
      </c>
      <c r="B335" t="s">
        <v>689</v>
      </c>
      <c r="C335" t="s">
        <v>1365</v>
      </c>
      <c r="D335" t="s">
        <v>1366</v>
      </c>
      <c r="E335" t="s">
        <v>892</v>
      </c>
      <c r="F335" t="s">
        <v>893</v>
      </c>
      <c r="G335" t="s">
        <v>894</v>
      </c>
      <c r="H335" t="s">
        <v>895</v>
      </c>
      <c r="I335" t="s">
        <v>896</v>
      </c>
      <c r="J335" t="s">
        <v>897</v>
      </c>
      <c r="K335" t="s">
        <v>914</v>
      </c>
      <c r="L335" t="s">
        <v>915</v>
      </c>
      <c r="M335" t="s">
        <v>916</v>
      </c>
      <c r="N335" t="s">
        <v>917</v>
      </c>
      <c r="O335" t="s">
        <v>918</v>
      </c>
      <c r="P335" t="s">
        <v>981</v>
      </c>
      <c r="Q335" t="s">
        <v>982</v>
      </c>
      <c r="R335" t="s">
        <v>983</v>
      </c>
      <c r="S335" t="s">
        <v>984</v>
      </c>
      <c r="T335" t="s">
        <v>1367</v>
      </c>
      <c r="U335" t="s">
        <v>1368</v>
      </c>
    </row>
    <row r="336" spans="1:21" x14ac:dyDescent="0.25">
      <c r="A336" t="s">
        <v>690</v>
      </c>
      <c r="B336" t="s">
        <v>691</v>
      </c>
      <c r="C336" t="s">
        <v>1365</v>
      </c>
      <c r="D336" t="s">
        <v>1366</v>
      </c>
      <c r="E336" t="s">
        <v>892</v>
      </c>
      <c r="F336" t="s">
        <v>893</v>
      </c>
      <c r="G336" t="s">
        <v>894</v>
      </c>
      <c r="H336" t="s">
        <v>895</v>
      </c>
      <c r="I336" t="s">
        <v>896</v>
      </c>
      <c r="J336" t="s">
        <v>897</v>
      </c>
      <c r="K336" t="s">
        <v>914</v>
      </c>
      <c r="L336" t="s">
        <v>915</v>
      </c>
      <c r="M336" t="s">
        <v>916</v>
      </c>
      <c r="N336" t="s">
        <v>917</v>
      </c>
      <c r="O336" t="s">
        <v>918</v>
      </c>
      <c r="P336" t="s">
        <v>981</v>
      </c>
      <c r="Q336" t="s">
        <v>982</v>
      </c>
      <c r="R336" t="s">
        <v>983</v>
      </c>
      <c r="S336" t="s">
        <v>984</v>
      </c>
      <c r="T336" t="s">
        <v>1367</v>
      </c>
      <c r="U336" t="s">
        <v>1368</v>
      </c>
    </row>
    <row r="337" spans="1:21" x14ac:dyDescent="0.25">
      <c r="A337" t="s">
        <v>692</v>
      </c>
      <c r="B337" t="s">
        <v>693</v>
      </c>
      <c r="C337" t="s">
        <v>1005</v>
      </c>
      <c r="D337" t="s">
        <v>1364</v>
      </c>
      <c r="E337" t="s">
        <v>892</v>
      </c>
      <c r="F337" t="s">
        <v>893</v>
      </c>
      <c r="G337" t="s">
        <v>894</v>
      </c>
      <c r="H337" t="s">
        <v>895</v>
      </c>
      <c r="I337" t="s">
        <v>896</v>
      </c>
      <c r="J337" t="s">
        <v>897</v>
      </c>
      <c r="K337" t="s">
        <v>914</v>
      </c>
      <c r="L337" t="s">
        <v>915</v>
      </c>
      <c r="M337" t="s">
        <v>916</v>
      </c>
      <c r="N337" t="s">
        <v>945</v>
      </c>
      <c r="O337" t="s">
        <v>946</v>
      </c>
      <c r="P337" t="s">
        <v>947</v>
      </c>
      <c r="Q337" t="s">
        <v>1007</v>
      </c>
      <c r="R337" t="s">
        <v>1008</v>
      </c>
    </row>
    <row r="338" spans="1:21" x14ac:dyDescent="0.25">
      <c r="A338" t="s">
        <v>694</v>
      </c>
      <c r="B338" t="s">
        <v>695</v>
      </c>
      <c r="C338" t="s">
        <v>1365</v>
      </c>
      <c r="D338" t="s">
        <v>1366</v>
      </c>
      <c r="E338" t="s">
        <v>892</v>
      </c>
      <c r="F338" t="s">
        <v>893</v>
      </c>
      <c r="G338" t="s">
        <v>894</v>
      </c>
      <c r="H338" t="s">
        <v>895</v>
      </c>
      <c r="I338" t="s">
        <v>896</v>
      </c>
      <c r="J338" t="s">
        <v>897</v>
      </c>
      <c r="K338" t="s">
        <v>914</v>
      </c>
      <c r="L338" t="s">
        <v>915</v>
      </c>
      <c r="M338" t="s">
        <v>916</v>
      </c>
      <c r="N338" t="s">
        <v>917</v>
      </c>
      <c r="O338" t="s">
        <v>918</v>
      </c>
      <c r="P338" t="s">
        <v>981</v>
      </c>
      <c r="Q338" t="s">
        <v>982</v>
      </c>
      <c r="R338" t="s">
        <v>983</v>
      </c>
      <c r="S338" t="s">
        <v>984</v>
      </c>
      <c r="T338" t="s">
        <v>1367</v>
      </c>
      <c r="U338" t="s">
        <v>1368</v>
      </c>
    </row>
    <row r="339" spans="1:21" x14ac:dyDescent="0.25">
      <c r="A339" t="s">
        <v>696</v>
      </c>
      <c r="B339" t="s">
        <v>697</v>
      </c>
      <c r="C339" t="s">
        <v>1005</v>
      </c>
      <c r="D339" t="s">
        <v>1364</v>
      </c>
      <c r="E339" t="s">
        <v>892</v>
      </c>
      <c r="F339" t="s">
        <v>893</v>
      </c>
      <c r="G339" t="s">
        <v>894</v>
      </c>
      <c r="H339" t="s">
        <v>895</v>
      </c>
      <c r="I339" t="s">
        <v>896</v>
      </c>
      <c r="J339" t="s">
        <v>897</v>
      </c>
      <c r="K339" t="s">
        <v>914</v>
      </c>
      <c r="L339" t="s">
        <v>915</v>
      </c>
      <c r="M339" t="s">
        <v>916</v>
      </c>
      <c r="N339" t="s">
        <v>945</v>
      </c>
      <c r="O339" t="s">
        <v>946</v>
      </c>
      <c r="P339" t="s">
        <v>947</v>
      </c>
      <c r="Q339" t="s">
        <v>1007</v>
      </c>
      <c r="R339" t="s">
        <v>1008</v>
      </c>
    </row>
    <row r="340" spans="1:21" x14ac:dyDescent="0.25">
      <c r="A340" t="s">
        <v>1430</v>
      </c>
      <c r="B340" t="s">
        <v>699</v>
      </c>
      <c r="C340" t="s">
        <v>987</v>
      </c>
      <c r="D340" t="s">
        <v>1431</v>
      </c>
      <c r="E340" t="s">
        <v>892</v>
      </c>
      <c r="F340" t="s">
        <v>893</v>
      </c>
      <c r="G340" t="s">
        <v>894</v>
      </c>
      <c r="H340" t="s">
        <v>895</v>
      </c>
      <c r="I340" t="s">
        <v>896</v>
      </c>
      <c r="J340" t="s">
        <v>897</v>
      </c>
      <c r="K340" t="s">
        <v>914</v>
      </c>
      <c r="L340" t="s">
        <v>915</v>
      </c>
      <c r="M340" t="s">
        <v>961</v>
      </c>
      <c r="N340" t="s">
        <v>962</v>
      </c>
      <c r="O340" t="s">
        <v>989</v>
      </c>
      <c r="P340" t="s">
        <v>990</v>
      </c>
      <c r="Q340" t="s">
        <v>991</v>
      </c>
    </row>
    <row r="341" spans="1:21" x14ac:dyDescent="0.25">
      <c r="A341" t="s">
        <v>1432</v>
      </c>
      <c r="B341" t="s">
        <v>701</v>
      </c>
      <c r="C341" t="s">
        <v>987</v>
      </c>
      <c r="D341" t="s">
        <v>1433</v>
      </c>
      <c r="E341" t="s">
        <v>892</v>
      </c>
      <c r="F341" t="s">
        <v>893</v>
      </c>
      <c r="G341" t="s">
        <v>894</v>
      </c>
      <c r="H341" t="s">
        <v>895</v>
      </c>
      <c r="I341" t="s">
        <v>896</v>
      </c>
      <c r="J341" t="s">
        <v>897</v>
      </c>
      <c r="K341" t="s">
        <v>914</v>
      </c>
      <c r="L341" t="s">
        <v>915</v>
      </c>
      <c r="M341" t="s">
        <v>961</v>
      </c>
      <c r="N341" t="s">
        <v>962</v>
      </c>
      <c r="O341" t="s">
        <v>989</v>
      </c>
      <c r="P341" t="s">
        <v>990</v>
      </c>
      <c r="Q341" t="s">
        <v>991</v>
      </c>
    </row>
    <row r="342" spans="1:21" x14ac:dyDescent="0.25">
      <c r="A342" t="s">
        <v>1434</v>
      </c>
      <c r="B342" t="s">
        <v>703</v>
      </c>
      <c r="C342" t="s">
        <v>987</v>
      </c>
      <c r="D342" t="s">
        <v>1435</v>
      </c>
      <c r="E342" t="s">
        <v>892</v>
      </c>
      <c r="F342" t="s">
        <v>893</v>
      </c>
      <c r="G342" t="s">
        <v>894</v>
      </c>
      <c r="H342" t="s">
        <v>895</v>
      </c>
      <c r="I342" t="s">
        <v>896</v>
      </c>
      <c r="J342" t="s">
        <v>897</v>
      </c>
      <c r="K342" t="s">
        <v>914</v>
      </c>
      <c r="L342" t="s">
        <v>915</v>
      </c>
      <c r="M342" t="s">
        <v>961</v>
      </c>
      <c r="N342" t="s">
        <v>962</v>
      </c>
      <c r="O342" t="s">
        <v>989</v>
      </c>
      <c r="P342" t="s">
        <v>990</v>
      </c>
      <c r="Q342" t="s">
        <v>991</v>
      </c>
    </row>
    <row r="343" spans="1:21" x14ac:dyDescent="0.25">
      <c r="A343" t="s">
        <v>1436</v>
      </c>
      <c r="B343" t="s">
        <v>705</v>
      </c>
      <c r="C343" t="s">
        <v>987</v>
      </c>
      <c r="D343" t="s">
        <v>1437</v>
      </c>
      <c r="E343" t="s">
        <v>892</v>
      </c>
      <c r="F343" t="s">
        <v>893</v>
      </c>
      <c r="G343" t="s">
        <v>894</v>
      </c>
      <c r="H343" t="s">
        <v>895</v>
      </c>
      <c r="I343" t="s">
        <v>896</v>
      </c>
      <c r="J343" t="s">
        <v>897</v>
      </c>
      <c r="K343" t="s">
        <v>914</v>
      </c>
      <c r="L343" t="s">
        <v>915</v>
      </c>
      <c r="M343" t="s">
        <v>961</v>
      </c>
      <c r="N343" t="s">
        <v>962</v>
      </c>
      <c r="O343" t="s">
        <v>989</v>
      </c>
      <c r="P343" t="s">
        <v>990</v>
      </c>
      <c r="Q343" t="s">
        <v>991</v>
      </c>
    </row>
    <row r="344" spans="1:21" x14ac:dyDescent="0.25">
      <c r="A344" t="s">
        <v>706</v>
      </c>
      <c r="B344" t="s">
        <v>707</v>
      </c>
      <c r="C344" t="s">
        <v>1365</v>
      </c>
      <c r="D344" t="s">
        <v>1438</v>
      </c>
      <c r="E344" t="s">
        <v>892</v>
      </c>
      <c r="F344" t="s">
        <v>893</v>
      </c>
      <c r="G344" t="s">
        <v>894</v>
      </c>
      <c r="H344" t="s">
        <v>895</v>
      </c>
      <c r="I344" t="s">
        <v>896</v>
      </c>
      <c r="J344" t="s">
        <v>897</v>
      </c>
      <c r="K344" t="s">
        <v>914</v>
      </c>
      <c r="L344" t="s">
        <v>915</v>
      </c>
      <c r="M344" t="s">
        <v>916</v>
      </c>
      <c r="N344" t="s">
        <v>917</v>
      </c>
      <c r="O344" t="s">
        <v>918</v>
      </c>
      <c r="P344" t="s">
        <v>981</v>
      </c>
      <c r="Q344" t="s">
        <v>982</v>
      </c>
      <c r="R344" t="s">
        <v>983</v>
      </c>
      <c r="S344" t="s">
        <v>984</v>
      </c>
      <c r="T344" t="s">
        <v>1367</v>
      </c>
      <c r="U344" t="s">
        <v>1368</v>
      </c>
    </row>
    <row r="345" spans="1:21" x14ac:dyDescent="0.25">
      <c r="A345" t="s">
        <v>708</v>
      </c>
      <c r="B345" t="s">
        <v>709</v>
      </c>
      <c r="C345" t="s">
        <v>1045</v>
      </c>
      <c r="D345" t="s">
        <v>1439</v>
      </c>
      <c r="E345" t="s">
        <v>892</v>
      </c>
      <c r="F345" t="s">
        <v>893</v>
      </c>
      <c r="G345" t="s">
        <v>894</v>
      </c>
      <c r="H345" t="s">
        <v>895</v>
      </c>
      <c r="I345" t="s">
        <v>896</v>
      </c>
      <c r="J345" t="s">
        <v>897</v>
      </c>
      <c r="K345" t="s">
        <v>914</v>
      </c>
      <c r="L345" t="s">
        <v>915</v>
      </c>
      <c r="M345" t="s">
        <v>961</v>
      </c>
      <c r="N345" t="s">
        <v>1019</v>
      </c>
      <c r="O345" t="s">
        <v>1047</v>
      </c>
      <c r="P345" t="s">
        <v>1048</v>
      </c>
      <c r="Q345" t="s">
        <v>1049</v>
      </c>
    </row>
    <row r="346" spans="1:21" x14ac:dyDescent="0.25">
      <c r="A346" t="s">
        <v>710</v>
      </c>
      <c r="B346" t="s">
        <v>711</v>
      </c>
      <c r="C346" t="s">
        <v>1440</v>
      </c>
      <c r="D346" t="s">
        <v>1441</v>
      </c>
      <c r="E346" t="s">
        <v>892</v>
      </c>
      <c r="F346" t="s">
        <v>893</v>
      </c>
      <c r="G346" t="s">
        <v>894</v>
      </c>
      <c r="H346" t="s">
        <v>895</v>
      </c>
      <c r="I346" t="s">
        <v>896</v>
      </c>
      <c r="J346" t="s">
        <v>897</v>
      </c>
      <c r="K346" t="s">
        <v>914</v>
      </c>
      <c r="L346" t="s">
        <v>915</v>
      </c>
      <c r="M346" t="s">
        <v>961</v>
      </c>
      <c r="N346" t="s">
        <v>1149</v>
      </c>
      <c r="O346" t="s">
        <v>1442</v>
      </c>
      <c r="P346" t="s">
        <v>1443</v>
      </c>
      <c r="Q346" t="s">
        <v>1444</v>
      </c>
      <c r="R346" t="s">
        <v>1445</v>
      </c>
    </row>
    <row r="347" spans="1:21" x14ac:dyDescent="0.25">
      <c r="A347" t="s">
        <v>712</v>
      </c>
      <c r="B347" t="s">
        <v>713</v>
      </c>
      <c r="C347" t="s">
        <v>1440</v>
      </c>
      <c r="D347" t="s">
        <v>1446</v>
      </c>
      <c r="E347" t="s">
        <v>892</v>
      </c>
      <c r="F347" t="s">
        <v>893</v>
      </c>
      <c r="G347" t="s">
        <v>894</v>
      </c>
      <c r="H347" t="s">
        <v>895</v>
      </c>
      <c r="I347" t="s">
        <v>896</v>
      </c>
      <c r="J347" t="s">
        <v>897</v>
      </c>
      <c r="K347" t="s">
        <v>914</v>
      </c>
      <c r="L347" t="s">
        <v>915</v>
      </c>
      <c r="M347" t="s">
        <v>961</v>
      </c>
      <c r="N347" t="s">
        <v>1149</v>
      </c>
      <c r="O347" t="s">
        <v>1442</v>
      </c>
      <c r="P347" t="s">
        <v>1443</v>
      </c>
      <c r="Q347" t="s">
        <v>1444</v>
      </c>
      <c r="R347" t="s">
        <v>1445</v>
      </c>
    </row>
    <row r="348" spans="1:21" x14ac:dyDescent="0.25">
      <c r="A348" t="s">
        <v>714</v>
      </c>
      <c r="B348" t="s">
        <v>715</v>
      </c>
      <c r="C348" t="s">
        <v>1440</v>
      </c>
      <c r="D348" t="s">
        <v>1447</v>
      </c>
      <c r="E348" t="s">
        <v>892</v>
      </c>
      <c r="F348" t="s">
        <v>893</v>
      </c>
      <c r="G348" t="s">
        <v>894</v>
      </c>
      <c r="H348" t="s">
        <v>895</v>
      </c>
      <c r="I348" t="s">
        <v>896</v>
      </c>
      <c r="J348" t="s">
        <v>897</v>
      </c>
      <c r="K348" t="s">
        <v>914</v>
      </c>
      <c r="L348" t="s">
        <v>915</v>
      </c>
      <c r="M348" t="s">
        <v>961</v>
      </c>
      <c r="N348" t="s">
        <v>1149</v>
      </c>
      <c r="O348" t="s">
        <v>1442</v>
      </c>
      <c r="P348" t="s">
        <v>1443</v>
      </c>
      <c r="Q348" t="s">
        <v>1444</v>
      </c>
      <c r="R348" t="s">
        <v>1445</v>
      </c>
    </row>
    <row r="349" spans="1:21" x14ac:dyDescent="0.25">
      <c r="A349" t="s">
        <v>716</v>
      </c>
      <c r="B349" t="s">
        <v>717</v>
      </c>
      <c r="C349" t="s">
        <v>1440</v>
      </c>
      <c r="D349" t="s">
        <v>1448</v>
      </c>
      <c r="E349" t="s">
        <v>892</v>
      </c>
      <c r="F349" t="s">
        <v>893</v>
      </c>
      <c r="G349" t="s">
        <v>894</v>
      </c>
      <c r="H349" t="s">
        <v>895</v>
      </c>
      <c r="I349" t="s">
        <v>896</v>
      </c>
      <c r="J349" t="s">
        <v>897</v>
      </c>
      <c r="K349" t="s">
        <v>914</v>
      </c>
      <c r="L349" t="s">
        <v>915</v>
      </c>
      <c r="M349" t="s">
        <v>961</v>
      </c>
      <c r="N349" t="s">
        <v>1149</v>
      </c>
      <c r="O349" t="s">
        <v>1442</v>
      </c>
      <c r="P349" t="s">
        <v>1443</v>
      </c>
      <c r="Q349" t="s">
        <v>1444</v>
      </c>
      <c r="R349" t="s">
        <v>1445</v>
      </c>
    </row>
    <row r="350" spans="1:21" x14ac:dyDescent="0.25">
      <c r="A350" t="s">
        <v>718</v>
      </c>
      <c r="B350" t="s">
        <v>719</v>
      </c>
      <c r="C350" t="s">
        <v>1440</v>
      </c>
      <c r="D350" t="s">
        <v>1449</v>
      </c>
      <c r="E350" t="s">
        <v>892</v>
      </c>
      <c r="F350" t="s">
        <v>893</v>
      </c>
      <c r="G350" t="s">
        <v>894</v>
      </c>
      <c r="H350" t="s">
        <v>895</v>
      </c>
      <c r="I350" t="s">
        <v>896</v>
      </c>
      <c r="J350" t="s">
        <v>897</v>
      </c>
      <c r="K350" t="s">
        <v>914</v>
      </c>
      <c r="L350" t="s">
        <v>915</v>
      </c>
      <c r="M350" t="s">
        <v>961</v>
      </c>
      <c r="N350" t="s">
        <v>1149</v>
      </c>
      <c r="O350" t="s">
        <v>1442</v>
      </c>
      <c r="P350" t="s">
        <v>1443</v>
      </c>
      <c r="Q350" t="s">
        <v>1444</v>
      </c>
      <c r="R350" t="s">
        <v>1445</v>
      </c>
    </row>
    <row r="351" spans="1:21" x14ac:dyDescent="0.25">
      <c r="A351" t="s">
        <v>720</v>
      </c>
      <c r="B351" t="s">
        <v>721</v>
      </c>
      <c r="C351" t="s">
        <v>1440</v>
      </c>
      <c r="D351" t="s">
        <v>1450</v>
      </c>
      <c r="E351" t="s">
        <v>892</v>
      </c>
      <c r="F351" t="s">
        <v>893</v>
      </c>
      <c r="G351" t="s">
        <v>894</v>
      </c>
      <c r="H351" t="s">
        <v>895</v>
      </c>
      <c r="I351" t="s">
        <v>896</v>
      </c>
      <c r="J351" t="s">
        <v>897</v>
      </c>
      <c r="K351" t="s">
        <v>914</v>
      </c>
      <c r="L351" t="s">
        <v>915</v>
      </c>
      <c r="M351" t="s">
        <v>961</v>
      </c>
      <c r="N351" t="s">
        <v>1149</v>
      </c>
      <c r="O351" t="s">
        <v>1442</v>
      </c>
      <c r="P351" t="s">
        <v>1443</v>
      </c>
      <c r="Q351" t="s">
        <v>1444</v>
      </c>
      <c r="R351" t="s">
        <v>1445</v>
      </c>
    </row>
    <row r="352" spans="1:21" x14ac:dyDescent="0.25">
      <c r="A352" t="s">
        <v>722</v>
      </c>
      <c r="B352" t="s">
        <v>723</v>
      </c>
      <c r="C352" t="s">
        <v>1440</v>
      </c>
      <c r="D352" t="s">
        <v>1451</v>
      </c>
      <c r="E352" t="s">
        <v>892</v>
      </c>
      <c r="F352" t="s">
        <v>893</v>
      </c>
      <c r="G352" t="s">
        <v>894</v>
      </c>
      <c r="H352" t="s">
        <v>895</v>
      </c>
      <c r="I352" t="s">
        <v>896</v>
      </c>
      <c r="J352" t="s">
        <v>897</v>
      </c>
      <c r="K352" t="s">
        <v>914</v>
      </c>
      <c r="L352" t="s">
        <v>915</v>
      </c>
      <c r="M352" t="s">
        <v>961</v>
      </c>
      <c r="N352" t="s">
        <v>1149</v>
      </c>
      <c r="O352" t="s">
        <v>1442</v>
      </c>
      <c r="P352" t="s">
        <v>1443</v>
      </c>
      <c r="Q352" t="s">
        <v>1444</v>
      </c>
      <c r="R352" t="s">
        <v>1445</v>
      </c>
    </row>
    <row r="353" spans="1:17" x14ac:dyDescent="0.25">
      <c r="A353" t="s">
        <v>724</v>
      </c>
      <c r="B353" t="s">
        <v>725</v>
      </c>
      <c r="C353" t="s">
        <v>1452</v>
      </c>
      <c r="D353" t="s">
        <v>1453</v>
      </c>
      <c r="E353" t="s">
        <v>892</v>
      </c>
      <c r="F353" t="s">
        <v>893</v>
      </c>
      <c r="G353" t="s">
        <v>894</v>
      </c>
      <c r="H353" t="s">
        <v>895</v>
      </c>
      <c r="I353" t="s">
        <v>896</v>
      </c>
      <c r="J353" t="s">
        <v>897</v>
      </c>
      <c r="K353" t="s">
        <v>914</v>
      </c>
      <c r="L353" t="s">
        <v>915</v>
      </c>
      <c r="M353" t="s">
        <v>961</v>
      </c>
      <c r="N353" t="s">
        <v>1149</v>
      </c>
      <c r="O353" t="s">
        <v>1150</v>
      </c>
      <c r="P353" t="s">
        <v>1151</v>
      </c>
      <c r="Q353" t="s">
        <v>1152</v>
      </c>
    </row>
    <row r="354" spans="1:17" x14ac:dyDescent="0.25">
      <c r="A354" t="s">
        <v>726</v>
      </c>
      <c r="B354" t="s">
        <v>727</v>
      </c>
      <c r="C354" t="s">
        <v>1452</v>
      </c>
      <c r="D354" t="s">
        <v>1454</v>
      </c>
      <c r="E354" t="s">
        <v>892</v>
      </c>
      <c r="F354" t="s">
        <v>893</v>
      </c>
      <c r="G354" t="s">
        <v>894</v>
      </c>
      <c r="H354" t="s">
        <v>895</v>
      </c>
      <c r="I354" t="s">
        <v>896</v>
      </c>
      <c r="J354" t="s">
        <v>897</v>
      </c>
      <c r="K354" t="s">
        <v>914</v>
      </c>
      <c r="L354" t="s">
        <v>915</v>
      </c>
      <c r="M354" t="s">
        <v>961</v>
      </c>
      <c r="N354" t="s">
        <v>1149</v>
      </c>
      <c r="O354" t="s">
        <v>1150</v>
      </c>
      <c r="P354" t="s">
        <v>1151</v>
      </c>
      <c r="Q354" t="s">
        <v>1152</v>
      </c>
    </row>
    <row r="355" spans="1:17" x14ac:dyDescent="0.25">
      <c r="A355" t="s">
        <v>728</v>
      </c>
      <c r="B355" t="s">
        <v>729</v>
      </c>
      <c r="C355" t="s">
        <v>1452</v>
      </c>
      <c r="D355" t="s">
        <v>1455</v>
      </c>
      <c r="E355" t="s">
        <v>892</v>
      </c>
      <c r="F355" t="s">
        <v>893</v>
      </c>
      <c r="G355" t="s">
        <v>894</v>
      </c>
      <c r="H355" t="s">
        <v>895</v>
      </c>
      <c r="I355" t="s">
        <v>896</v>
      </c>
      <c r="J355" t="s">
        <v>897</v>
      </c>
      <c r="K355" t="s">
        <v>914</v>
      </c>
      <c r="L355" t="s">
        <v>915</v>
      </c>
      <c r="M355" t="s">
        <v>961</v>
      </c>
      <c r="N355" t="s">
        <v>1149</v>
      </c>
      <c r="O355" t="s">
        <v>1150</v>
      </c>
      <c r="P355" t="s">
        <v>1151</v>
      </c>
      <c r="Q355" t="s">
        <v>1152</v>
      </c>
    </row>
    <row r="356" spans="1:17" x14ac:dyDescent="0.25">
      <c r="A356" t="s">
        <v>730</v>
      </c>
      <c r="B356" t="s">
        <v>731</v>
      </c>
      <c r="C356" t="s">
        <v>1452</v>
      </c>
      <c r="D356" t="s">
        <v>1456</v>
      </c>
      <c r="E356" t="s">
        <v>892</v>
      </c>
      <c r="F356" t="s">
        <v>893</v>
      </c>
      <c r="G356" t="s">
        <v>894</v>
      </c>
      <c r="H356" t="s">
        <v>895</v>
      </c>
      <c r="I356" t="s">
        <v>896</v>
      </c>
      <c r="J356" t="s">
        <v>897</v>
      </c>
      <c r="K356" t="s">
        <v>914</v>
      </c>
      <c r="L356" t="s">
        <v>915</v>
      </c>
      <c r="M356" t="s">
        <v>961</v>
      </c>
      <c r="N356" t="s">
        <v>1149</v>
      </c>
      <c r="O356" t="s">
        <v>1150</v>
      </c>
      <c r="P356" t="s">
        <v>1151</v>
      </c>
      <c r="Q356" t="s">
        <v>1152</v>
      </c>
    </row>
    <row r="357" spans="1:17" x14ac:dyDescent="0.25">
      <c r="A357" t="s">
        <v>732</v>
      </c>
      <c r="B357" t="s">
        <v>733</v>
      </c>
      <c r="C357" t="s">
        <v>1452</v>
      </c>
      <c r="D357" t="s">
        <v>1457</v>
      </c>
      <c r="E357" t="s">
        <v>892</v>
      </c>
      <c r="F357" t="s">
        <v>893</v>
      </c>
      <c r="G357" t="s">
        <v>894</v>
      </c>
      <c r="H357" t="s">
        <v>895</v>
      </c>
      <c r="I357" t="s">
        <v>896</v>
      </c>
      <c r="J357" t="s">
        <v>897</v>
      </c>
      <c r="K357" t="s">
        <v>914</v>
      </c>
      <c r="L357" t="s">
        <v>915</v>
      </c>
      <c r="M357" t="s">
        <v>961</v>
      </c>
      <c r="N357" t="s">
        <v>1149</v>
      </c>
      <c r="O357" t="s">
        <v>1150</v>
      </c>
      <c r="P357" t="s">
        <v>1151</v>
      </c>
      <c r="Q357" t="s">
        <v>1152</v>
      </c>
    </row>
    <row r="358" spans="1:17" x14ac:dyDescent="0.25">
      <c r="A358" t="s">
        <v>734</v>
      </c>
      <c r="B358" t="s">
        <v>735</v>
      </c>
      <c r="C358" t="s">
        <v>1452</v>
      </c>
      <c r="D358" t="s">
        <v>1458</v>
      </c>
      <c r="E358" t="s">
        <v>892</v>
      </c>
      <c r="F358" t="s">
        <v>893</v>
      </c>
      <c r="G358" t="s">
        <v>894</v>
      </c>
      <c r="H358" t="s">
        <v>895</v>
      </c>
      <c r="I358" t="s">
        <v>896</v>
      </c>
      <c r="J358" t="s">
        <v>897</v>
      </c>
      <c r="K358" t="s">
        <v>914</v>
      </c>
      <c r="L358" t="s">
        <v>915</v>
      </c>
      <c r="M358" t="s">
        <v>961</v>
      </c>
      <c r="N358" t="s">
        <v>1149</v>
      </c>
      <c r="O358" t="s">
        <v>1150</v>
      </c>
      <c r="P358" t="s">
        <v>1151</v>
      </c>
      <c r="Q358" t="s">
        <v>1152</v>
      </c>
    </row>
    <row r="359" spans="1:17" x14ac:dyDescent="0.25">
      <c r="A359" t="s">
        <v>736</v>
      </c>
      <c r="B359" t="s">
        <v>737</v>
      </c>
      <c r="C359" t="s">
        <v>1452</v>
      </c>
      <c r="D359" t="s">
        <v>1459</v>
      </c>
      <c r="E359" t="s">
        <v>892</v>
      </c>
      <c r="F359" t="s">
        <v>893</v>
      </c>
      <c r="G359" t="s">
        <v>894</v>
      </c>
      <c r="H359" t="s">
        <v>895</v>
      </c>
      <c r="I359" t="s">
        <v>896</v>
      </c>
      <c r="J359" t="s">
        <v>897</v>
      </c>
      <c r="K359" t="s">
        <v>914</v>
      </c>
      <c r="L359" t="s">
        <v>915</v>
      </c>
      <c r="M359" t="s">
        <v>961</v>
      </c>
      <c r="N359" t="s">
        <v>1149</v>
      </c>
      <c r="O359" t="s">
        <v>1150</v>
      </c>
      <c r="P359" t="s">
        <v>1151</v>
      </c>
      <c r="Q359" t="s">
        <v>1152</v>
      </c>
    </row>
    <row r="360" spans="1:17" x14ac:dyDescent="0.25">
      <c r="A360" t="s">
        <v>738</v>
      </c>
      <c r="B360" t="s">
        <v>739</v>
      </c>
      <c r="C360" t="s">
        <v>1460</v>
      </c>
      <c r="D360" t="s">
        <v>1461</v>
      </c>
      <c r="E360" t="s">
        <v>892</v>
      </c>
      <c r="F360" t="s">
        <v>893</v>
      </c>
      <c r="G360" t="s">
        <v>894</v>
      </c>
      <c r="H360" t="s">
        <v>895</v>
      </c>
      <c r="I360" t="s">
        <v>896</v>
      </c>
      <c r="J360" t="s">
        <v>897</v>
      </c>
      <c r="K360" t="s">
        <v>914</v>
      </c>
      <c r="L360" t="s">
        <v>915</v>
      </c>
      <c r="M360" t="s">
        <v>916</v>
      </c>
      <c r="N360" t="s">
        <v>1462</v>
      </c>
      <c r="O360" t="s">
        <v>1463</v>
      </c>
      <c r="P360" t="s">
        <v>1464</v>
      </c>
    </row>
    <row r="361" spans="1:17" x14ac:dyDescent="0.25">
      <c r="A361" t="s">
        <v>740</v>
      </c>
      <c r="B361" t="s">
        <v>741</v>
      </c>
      <c r="C361" t="s">
        <v>1460</v>
      </c>
      <c r="D361" t="s">
        <v>1465</v>
      </c>
      <c r="E361" t="s">
        <v>892</v>
      </c>
      <c r="F361" t="s">
        <v>893</v>
      </c>
      <c r="G361" t="s">
        <v>894</v>
      </c>
      <c r="H361" t="s">
        <v>895</v>
      </c>
      <c r="I361" t="s">
        <v>896</v>
      </c>
      <c r="J361" t="s">
        <v>897</v>
      </c>
      <c r="K361" t="s">
        <v>914</v>
      </c>
      <c r="L361" t="s">
        <v>915</v>
      </c>
      <c r="M361" t="s">
        <v>916</v>
      </c>
      <c r="N361" t="s">
        <v>1462</v>
      </c>
      <c r="O361" t="s">
        <v>1463</v>
      </c>
      <c r="P361" t="s">
        <v>1464</v>
      </c>
    </row>
    <row r="362" spans="1:17" x14ac:dyDescent="0.25">
      <c r="A362" t="s">
        <v>742</v>
      </c>
      <c r="B362" t="s">
        <v>743</v>
      </c>
      <c r="C362" t="s">
        <v>1460</v>
      </c>
      <c r="D362" t="s">
        <v>1466</v>
      </c>
      <c r="E362" t="s">
        <v>892</v>
      </c>
      <c r="F362" t="s">
        <v>893</v>
      </c>
      <c r="G362" t="s">
        <v>894</v>
      </c>
      <c r="H362" t="s">
        <v>895</v>
      </c>
      <c r="I362" t="s">
        <v>896</v>
      </c>
      <c r="J362" t="s">
        <v>897</v>
      </c>
      <c r="K362" t="s">
        <v>914</v>
      </c>
      <c r="L362" t="s">
        <v>915</v>
      </c>
      <c r="M362" t="s">
        <v>916</v>
      </c>
      <c r="N362" t="s">
        <v>1462</v>
      </c>
      <c r="O362" t="s">
        <v>1463</v>
      </c>
      <c r="P362" t="s">
        <v>1464</v>
      </c>
    </row>
    <row r="363" spans="1:17" x14ac:dyDescent="0.25">
      <c r="A363" t="s">
        <v>744</v>
      </c>
      <c r="B363" t="s">
        <v>745</v>
      </c>
      <c r="C363" t="s">
        <v>1460</v>
      </c>
      <c r="D363" t="s">
        <v>1467</v>
      </c>
      <c r="E363" t="s">
        <v>892</v>
      </c>
      <c r="F363" t="s">
        <v>893</v>
      </c>
      <c r="G363" t="s">
        <v>894</v>
      </c>
      <c r="H363" t="s">
        <v>895</v>
      </c>
      <c r="I363" t="s">
        <v>896</v>
      </c>
      <c r="J363" t="s">
        <v>897</v>
      </c>
      <c r="K363" t="s">
        <v>914</v>
      </c>
      <c r="L363" t="s">
        <v>915</v>
      </c>
      <c r="M363" t="s">
        <v>916</v>
      </c>
      <c r="N363" t="s">
        <v>1462</v>
      </c>
      <c r="O363" t="s">
        <v>1463</v>
      </c>
      <c r="P363" t="s">
        <v>1464</v>
      </c>
    </row>
    <row r="364" spans="1:17" x14ac:dyDescent="0.25">
      <c r="A364" t="s">
        <v>746</v>
      </c>
      <c r="B364" t="s">
        <v>747</v>
      </c>
      <c r="C364" t="s">
        <v>1460</v>
      </c>
      <c r="D364" t="s">
        <v>1468</v>
      </c>
      <c r="E364" t="s">
        <v>892</v>
      </c>
      <c r="F364" t="s">
        <v>893</v>
      </c>
      <c r="G364" t="s">
        <v>894</v>
      </c>
      <c r="H364" t="s">
        <v>895</v>
      </c>
      <c r="I364" t="s">
        <v>896</v>
      </c>
      <c r="J364" t="s">
        <v>897</v>
      </c>
      <c r="K364" t="s">
        <v>914</v>
      </c>
      <c r="L364" t="s">
        <v>915</v>
      </c>
      <c r="M364" t="s">
        <v>916</v>
      </c>
      <c r="N364" t="s">
        <v>1462</v>
      </c>
      <c r="O364" t="s">
        <v>1463</v>
      </c>
      <c r="P364" t="s">
        <v>1464</v>
      </c>
    </row>
    <row r="365" spans="1:17" x14ac:dyDescent="0.25">
      <c r="A365" t="s">
        <v>748</v>
      </c>
      <c r="B365" t="s">
        <v>749</v>
      </c>
      <c r="C365" t="s">
        <v>1460</v>
      </c>
      <c r="D365" t="s">
        <v>1469</v>
      </c>
      <c r="E365" t="s">
        <v>892</v>
      </c>
      <c r="F365" t="s">
        <v>893</v>
      </c>
      <c r="G365" t="s">
        <v>894</v>
      </c>
      <c r="H365" t="s">
        <v>895</v>
      </c>
      <c r="I365" t="s">
        <v>896</v>
      </c>
      <c r="J365" t="s">
        <v>897</v>
      </c>
      <c r="K365" t="s">
        <v>914</v>
      </c>
      <c r="L365" t="s">
        <v>915</v>
      </c>
      <c r="M365" t="s">
        <v>916</v>
      </c>
      <c r="N365" t="s">
        <v>1462</v>
      </c>
      <c r="O365" t="s">
        <v>1463</v>
      </c>
      <c r="P365" t="s">
        <v>1464</v>
      </c>
    </row>
    <row r="366" spans="1:17" x14ac:dyDescent="0.25">
      <c r="A366" t="s">
        <v>750</v>
      </c>
      <c r="B366" t="s">
        <v>751</v>
      </c>
      <c r="C366" t="s">
        <v>1460</v>
      </c>
      <c r="D366" t="s">
        <v>1470</v>
      </c>
      <c r="E366" t="s">
        <v>892</v>
      </c>
      <c r="F366" t="s">
        <v>893</v>
      </c>
      <c r="G366" t="s">
        <v>894</v>
      </c>
      <c r="H366" t="s">
        <v>895</v>
      </c>
      <c r="I366" t="s">
        <v>896</v>
      </c>
      <c r="J366" t="s">
        <v>897</v>
      </c>
      <c r="K366" t="s">
        <v>914</v>
      </c>
      <c r="L366" t="s">
        <v>915</v>
      </c>
      <c r="M366" t="s">
        <v>916</v>
      </c>
      <c r="N366" t="s">
        <v>1462</v>
      </c>
      <c r="O366" t="s">
        <v>1463</v>
      </c>
      <c r="P366" t="s">
        <v>1464</v>
      </c>
    </row>
    <row r="367" spans="1:17" x14ac:dyDescent="0.25">
      <c r="A367" t="s">
        <v>752</v>
      </c>
      <c r="B367" t="s">
        <v>753</v>
      </c>
      <c r="C367" t="s">
        <v>1460</v>
      </c>
      <c r="D367" t="s">
        <v>1471</v>
      </c>
      <c r="E367" t="s">
        <v>892</v>
      </c>
      <c r="F367" t="s">
        <v>893</v>
      </c>
      <c r="G367" t="s">
        <v>894</v>
      </c>
      <c r="H367" t="s">
        <v>895</v>
      </c>
      <c r="I367" t="s">
        <v>896</v>
      </c>
      <c r="J367" t="s">
        <v>897</v>
      </c>
      <c r="K367" t="s">
        <v>914</v>
      </c>
      <c r="L367" t="s">
        <v>915</v>
      </c>
      <c r="M367" t="s">
        <v>916</v>
      </c>
      <c r="N367" t="s">
        <v>1462</v>
      </c>
      <c r="O367" t="s">
        <v>1463</v>
      </c>
      <c r="P367" t="s">
        <v>1464</v>
      </c>
    </row>
    <row r="368" spans="1:17" x14ac:dyDescent="0.25">
      <c r="A368" t="s">
        <v>754</v>
      </c>
      <c r="B368" t="s">
        <v>755</v>
      </c>
      <c r="C368" t="s">
        <v>1460</v>
      </c>
      <c r="D368" t="s">
        <v>1472</v>
      </c>
      <c r="E368" t="s">
        <v>892</v>
      </c>
      <c r="F368" t="s">
        <v>893</v>
      </c>
      <c r="G368" t="s">
        <v>894</v>
      </c>
      <c r="H368" t="s">
        <v>895</v>
      </c>
      <c r="I368" t="s">
        <v>896</v>
      </c>
      <c r="J368" t="s">
        <v>897</v>
      </c>
      <c r="K368" t="s">
        <v>914</v>
      </c>
      <c r="L368" t="s">
        <v>915</v>
      </c>
      <c r="M368" t="s">
        <v>916</v>
      </c>
      <c r="N368" t="s">
        <v>1462</v>
      </c>
      <c r="O368" t="s">
        <v>1463</v>
      </c>
      <c r="P368" t="s">
        <v>1464</v>
      </c>
    </row>
    <row r="369" spans="1:18" x14ac:dyDescent="0.25">
      <c r="A369" t="s">
        <v>756</v>
      </c>
      <c r="B369" t="s">
        <v>757</v>
      </c>
      <c r="C369" t="s">
        <v>1460</v>
      </c>
      <c r="D369" t="s">
        <v>1473</v>
      </c>
      <c r="E369" t="s">
        <v>892</v>
      </c>
      <c r="F369" t="s">
        <v>893</v>
      </c>
      <c r="G369" t="s">
        <v>894</v>
      </c>
      <c r="H369" t="s">
        <v>895</v>
      </c>
      <c r="I369" t="s">
        <v>896</v>
      </c>
      <c r="J369" t="s">
        <v>897</v>
      </c>
      <c r="K369" t="s">
        <v>914</v>
      </c>
      <c r="L369" t="s">
        <v>915</v>
      </c>
      <c r="M369" t="s">
        <v>916</v>
      </c>
      <c r="N369" t="s">
        <v>1462</v>
      </c>
      <c r="O369" t="s">
        <v>1463</v>
      </c>
      <c r="P369" t="s">
        <v>1464</v>
      </c>
    </row>
    <row r="370" spans="1:18" x14ac:dyDescent="0.25">
      <c r="A370" t="s">
        <v>758</v>
      </c>
      <c r="B370" t="s">
        <v>759</v>
      </c>
      <c r="C370" t="s">
        <v>959</v>
      </c>
      <c r="D370" t="s">
        <v>1474</v>
      </c>
      <c r="E370" t="s">
        <v>892</v>
      </c>
      <c r="F370" t="s">
        <v>893</v>
      </c>
      <c r="G370" t="s">
        <v>894</v>
      </c>
      <c r="H370" t="s">
        <v>895</v>
      </c>
      <c r="I370" t="s">
        <v>896</v>
      </c>
      <c r="J370" t="s">
        <v>897</v>
      </c>
      <c r="K370" t="s">
        <v>914</v>
      </c>
      <c r="L370" t="s">
        <v>915</v>
      </c>
      <c r="M370" t="s">
        <v>961</v>
      </c>
      <c r="N370" t="s">
        <v>962</v>
      </c>
      <c r="O370" t="s">
        <v>963</v>
      </c>
      <c r="P370" t="s">
        <v>964</v>
      </c>
      <c r="Q370" t="s">
        <v>965</v>
      </c>
      <c r="R370" t="s">
        <v>966</v>
      </c>
    </row>
    <row r="371" spans="1:18" x14ac:dyDescent="0.25">
      <c r="A371" t="s">
        <v>760</v>
      </c>
      <c r="B371" t="s">
        <v>761</v>
      </c>
      <c r="C371" t="s">
        <v>959</v>
      </c>
      <c r="D371" t="s">
        <v>1475</v>
      </c>
      <c r="E371" t="s">
        <v>892</v>
      </c>
      <c r="F371" t="s">
        <v>893</v>
      </c>
      <c r="G371" t="s">
        <v>894</v>
      </c>
      <c r="H371" t="s">
        <v>895</v>
      </c>
      <c r="I371" t="s">
        <v>896</v>
      </c>
      <c r="J371" t="s">
        <v>897</v>
      </c>
      <c r="K371" t="s">
        <v>914</v>
      </c>
      <c r="L371" t="s">
        <v>915</v>
      </c>
      <c r="M371" t="s">
        <v>961</v>
      </c>
      <c r="N371" t="s">
        <v>962</v>
      </c>
      <c r="O371" t="s">
        <v>963</v>
      </c>
      <c r="P371" t="s">
        <v>964</v>
      </c>
      <c r="Q371" t="s">
        <v>965</v>
      </c>
      <c r="R371" t="s">
        <v>966</v>
      </c>
    </row>
    <row r="372" spans="1:18" x14ac:dyDescent="0.25">
      <c r="A372" t="s">
        <v>762</v>
      </c>
      <c r="B372" t="s">
        <v>763</v>
      </c>
      <c r="C372" t="s">
        <v>959</v>
      </c>
      <c r="D372" t="s">
        <v>1476</v>
      </c>
      <c r="E372" t="s">
        <v>892</v>
      </c>
      <c r="F372" t="s">
        <v>893</v>
      </c>
      <c r="G372" t="s">
        <v>894</v>
      </c>
      <c r="H372" t="s">
        <v>895</v>
      </c>
      <c r="I372" t="s">
        <v>896</v>
      </c>
      <c r="J372" t="s">
        <v>897</v>
      </c>
      <c r="K372" t="s">
        <v>914</v>
      </c>
      <c r="L372" t="s">
        <v>915</v>
      </c>
      <c r="M372" t="s">
        <v>961</v>
      </c>
      <c r="N372" t="s">
        <v>962</v>
      </c>
      <c r="O372" t="s">
        <v>963</v>
      </c>
      <c r="P372" t="s">
        <v>964</v>
      </c>
      <c r="Q372" t="s">
        <v>965</v>
      </c>
      <c r="R372" t="s">
        <v>966</v>
      </c>
    </row>
    <row r="373" spans="1:18" x14ac:dyDescent="0.25">
      <c r="A373" t="s">
        <v>764</v>
      </c>
      <c r="B373" t="s">
        <v>765</v>
      </c>
      <c r="C373" t="s">
        <v>959</v>
      </c>
      <c r="D373" t="s">
        <v>1477</v>
      </c>
      <c r="E373" t="s">
        <v>892</v>
      </c>
      <c r="F373" t="s">
        <v>893</v>
      </c>
      <c r="G373" t="s">
        <v>894</v>
      </c>
      <c r="H373" t="s">
        <v>895</v>
      </c>
      <c r="I373" t="s">
        <v>896</v>
      </c>
      <c r="J373" t="s">
        <v>897</v>
      </c>
      <c r="K373" t="s">
        <v>914</v>
      </c>
      <c r="L373" t="s">
        <v>915</v>
      </c>
      <c r="M373" t="s">
        <v>961</v>
      </c>
      <c r="N373" t="s">
        <v>962</v>
      </c>
      <c r="O373" t="s">
        <v>963</v>
      </c>
      <c r="P373" t="s">
        <v>964</v>
      </c>
      <c r="Q373" t="s">
        <v>965</v>
      </c>
      <c r="R373" t="s">
        <v>966</v>
      </c>
    </row>
    <row r="374" spans="1:18" x14ac:dyDescent="0.25">
      <c r="A374" t="s">
        <v>766</v>
      </c>
      <c r="B374" t="s">
        <v>767</v>
      </c>
      <c r="C374" t="s">
        <v>959</v>
      </c>
      <c r="D374" t="s">
        <v>1478</v>
      </c>
      <c r="E374" t="s">
        <v>892</v>
      </c>
      <c r="F374" t="s">
        <v>893</v>
      </c>
      <c r="G374" t="s">
        <v>894</v>
      </c>
      <c r="H374" t="s">
        <v>895</v>
      </c>
      <c r="I374" t="s">
        <v>896</v>
      </c>
      <c r="J374" t="s">
        <v>897</v>
      </c>
      <c r="K374" t="s">
        <v>914</v>
      </c>
      <c r="L374" t="s">
        <v>915</v>
      </c>
      <c r="M374" t="s">
        <v>961</v>
      </c>
      <c r="N374" t="s">
        <v>962</v>
      </c>
      <c r="O374" t="s">
        <v>963</v>
      </c>
      <c r="P374" t="s">
        <v>964</v>
      </c>
      <c r="Q374" t="s">
        <v>965</v>
      </c>
      <c r="R374" t="s">
        <v>966</v>
      </c>
    </row>
    <row r="375" spans="1:18" x14ac:dyDescent="0.25">
      <c r="A375" t="s">
        <v>768</v>
      </c>
      <c r="B375" t="s">
        <v>769</v>
      </c>
      <c r="C375" t="s">
        <v>959</v>
      </c>
      <c r="D375" t="s">
        <v>1479</v>
      </c>
      <c r="E375" t="s">
        <v>892</v>
      </c>
      <c r="F375" t="s">
        <v>893</v>
      </c>
      <c r="G375" t="s">
        <v>894</v>
      </c>
      <c r="H375" t="s">
        <v>895</v>
      </c>
      <c r="I375" t="s">
        <v>896</v>
      </c>
      <c r="J375" t="s">
        <v>897</v>
      </c>
      <c r="K375" t="s">
        <v>914</v>
      </c>
      <c r="L375" t="s">
        <v>915</v>
      </c>
      <c r="M375" t="s">
        <v>961</v>
      </c>
      <c r="N375" t="s">
        <v>962</v>
      </c>
      <c r="O375" t="s">
        <v>963</v>
      </c>
      <c r="P375" t="s">
        <v>964</v>
      </c>
      <c r="Q375" t="s">
        <v>965</v>
      </c>
      <c r="R375" t="s">
        <v>966</v>
      </c>
    </row>
    <row r="376" spans="1:18" x14ac:dyDescent="0.25">
      <c r="A376" t="s">
        <v>770</v>
      </c>
      <c r="B376" t="s">
        <v>771</v>
      </c>
      <c r="C376" t="s">
        <v>1338</v>
      </c>
      <c r="D376" t="s">
        <v>1480</v>
      </c>
      <c r="E376" t="s">
        <v>892</v>
      </c>
      <c r="F376" t="s">
        <v>893</v>
      </c>
      <c r="G376" t="s">
        <v>894</v>
      </c>
      <c r="H376" t="s">
        <v>895</v>
      </c>
      <c r="I376" t="s">
        <v>896</v>
      </c>
      <c r="J376" t="s">
        <v>897</v>
      </c>
      <c r="K376" t="s">
        <v>1340</v>
      </c>
      <c r="L376" t="s">
        <v>1341</v>
      </c>
      <c r="M376" t="s">
        <v>1342</v>
      </c>
    </row>
    <row r="377" spans="1:18" x14ac:dyDescent="0.25">
      <c r="A377" t="s">
        <v>772</v>
      </c>
      <c r="B377" t="s">
        <v>773</v>
      </c>
      <c r="C377" t="s">
        <v>1424</v>
      </c>
      <c r="D377" t="s">
        <v>1481</v>
      </c>
      <c r="E377" t="s">
        <v>892</v>
      </c>
      <c r="F377" t="s">
        <v>893</v>
      </c>
      <c r="G377" t="s">
        <v>894</v>
      </c>
      <c r="H377" t="s">
        <v>895</v>
      </c>
      <c r="I377" t="s">
        <v>896</v>
      </c>
      <c r="J377" t="s">
        <v>897</v>
      </c>
      <c r="K377" t="s">
        <v>914</v>
      </c>
      <c r="L377" t="s">
        <v>915</v>
      </c>
      <c r="M377" t="s">
        <v>961</v>
      </c>
      <c r="N377" t="s">
        <v>962</v>
      </c>
      <c r="O377" t="s">
        <v>989</v>
      </c>
      <c r="P377" t="s">
        <v>1426</v>
      </c>
      <c r="Q377" t="s">
        <v>1427</v>
      </c>
      <c r="R377" t="s">
        <v>1428</v>
      </c>
    </row>
    <row r="378" spans="1:18" x14ac:dyDescent="0.25">
      <c r="A378" t="s">
        <v>774</v>
      </c>
      <c r="B378" t="s">
        <v>775</v>
      </c>
      <c r="C378" t="s">
        <v>1424</v>
      </c>
      <c r="D378" t="s">
        <v>1482</v>
      </c>
      <c r="E378" t="s">
        <v>892</v>
      </c>
      <c r="F378" t="s">
        <v>893</v>
      </c>
      <c r="G378" t="s">
        <v>894</v>
      </c>
      <c r="H378" t="s">
        <v>895</v>
      </c>
      <c r="I378" t="s">
        <v>896</v>
      </c>
      <c r="J378" t="s">
        <v>897</v>
      </c>
      <c r="K378" t="s">
        <v>914</v>
      </c>
      <c r="L378" t="s">
        <v>915</v>
      </c>
      <c r="M378" t="s">
        <v>961</v>
      </c>
      <c r="N378" t="s">
        <v>962</v>
      </c>
      <c r="O378" t="s">
        <v>989</v>
      </c>
      <c r="P378" t="s">
        <v>1426</v>
      </c>
      <c r="Q378" t="s">
        <v>1427</v>
      </c>
      <c r="R378" t="s">
        <v>1428</v>
      </c>
    </row>
    <row r="379" spans="1:18" x14ac:dyDescent="0.25">
      <c r="A379" t="s">
        <v>776</v>
      </c>
      <c r="B379" t="s">
        <v>777</v>
      </c>
      <c r="C379" t="s">
        <v>1424</v>
      </c>
      <c r="D379" t="s">
        <v>1483</v>
      </c>
      <c r="E379" t="s">
        <v>892</v>
      </c>
      <c r="F379" t="s">
        <v>893</v>
      </c>
      <c r="G379" t="s">
        <v>894</v>
      </c>
      <c r="H379" t="s">
        <v>895</v>
      </c>
      <c r="I379" t="s">
        <v>896</v>
      </c>
      <c r="J379" t="s">
        <v>897</v>
      </c>
      <c r="K379" t="s">
        <v>914</v>
      </c>
      <c r="L379" t="s">
        <v>915</v>
      </c>
      <c r="M379" t="s">
        <v>961</v>
      </c>
      <c r="N379" t="s">
        <v>962</v>
      </c>
      <c r="O379" t="s">
        <v>989</v>
      </c>
      <c r="P379" t="s">
        <v>1426</v>
      </c>
      <c r="Q379" t="s">
        <v>1427</v>
      </c>
      <c r="R379" t="s">
        <v>1428</v>
      </c>
    </row>
    <row r="380" spans="1:18" x14ac:dyDescent="0.25">
      <c r="A380" t="s">
        <v>778</v>
      </c>
      <c r="B380" t="s">
        <v>779</v>
      </c>
      <c r="C380" t="s">
        <v>1424</v>
      </c>
      <c r="D380" t="s">
        <v>1484</v>
      </c>
      <c r="E380" t="s">
        <v>892</v>
      </c>
      <c r="F380" t="s">
        <v>893</v>
      </c>
      <c r="G380" t="s">
        <v>894</v>
      </c>
      <c r="H380" t="s">
        <v>895</v>
      </c>
      <c r="I380" t="s">
        <v>896</v>
      </c>
      <c r="J380" t="s">
        <v>897</v>
      </c>
      <c r="K380" t="s">
        <v>914</v>
      </c>
      <c r="L380" t="s">
        <v>915</v>
      </c>
      <c r="M380" t="s">
        <v>961</v>
      </c>
      <c r="N380" t="s">
        <v>962</v>
      </c>
      <c r="O380" t="s">
        <v>989</v>
      </c>
      <c r="P380" t="s">
        <v>1426</v>
      </c>
      <c r="Q380" t="s">
        <v>1427</v>
      </c>
      <c r="R380" t="s">
        <v>1428</v>
      </c>
    </row>
    <row r="381" spans="1:18" x14ac:dyDescent="0.25">
      <c r="A381" t="s">
        <v>780</v>
      </c>
      <c r="B381" t="s">
        <v>781</v>
      </c>
      <c r="C381" t="s">
        <v>1424</v>
      </c>
      <c r="D381" t="s">
        <v>1485</v>
      </c>
      <c r="E381" t="s">
        <v>892</v>
      </c>
      <c r="F381" t="s">
        <v>893</v>
      </c>
      <c r="G381" t="s">
        <v>894</v>
      </c>
      <c r="H381" t="s">
        <v>895</v>
      </c>
      <c r="I381" t="s">
        <v>896</v>
      </c>
      <c r="J381" t="s">
        <v>897</v>
      </c>
      <c r="K381" t="s">
        <v>914</v>
      </c>
      <c r="L381" t="s">
        <v>915</v>
      </c>
      <c r="M381" t="s">
        <v>961</v>
      </c>
      <c r="N381" t="s">
        <v>962</v>
      </c>
      <c r="O381" t="s">
        <v>989</v>
      </c>
      <c r="P381" t="s">
        <v>1426</v>
      </c>
      <c r="Q381" t="s">
        <v>1427</v>
      </c>
      <c r="R381" t="s">
        <v>1428</v>
      </c>
    </row>
    <row r="382" spans="1:18" x14ac:dyDescent="0.25">
      <c r="A382" t="s">
        <v>782</v>
      </c>
      <c r="B382" t="s">
        <v>783</v>
      </c>
      <c r="C382" t="s">
        <v>1424</v>
      </c>
      <c r="D382" t="s">
        <v>1486</v>
      </c>
      <c r="E382" t="s">
        <v>892</v>
      </c>
      <c r="F382" t="s">
        <v>893</v>
      </c>
      <c r="G382" t="s">
        <v>894</v>
      </c>
      <c r="H382" t="s">
        <v>895</v>
      </c>
      <c r="I382" t="s">
        <v>896</v>
      </c>
      <c r="J382" t="s">
        <v>897</v>
      </c>
      <c r="K382" t="s">
        <v>914</v>
      </c>
      <c r="L382" t="s">
        <v>915</v>
      </c>
      <c r="M382" t="s">
        <v>961</v>
      </c>
      <c r="N382" t="s">
        <v>962</v>
      </c>
      <c r="O382" t="s">
        <v>989</v>
      </c>
      <c r="P382" t="s">
        <v>1426</v>
      </c>
      <c r="Q382" t="s">
        <v>1427</v>
      </c>
      <c r="R382" t="s">
        <v>1428</v>
      </c>
    </row>
    <row r="383" spans="1:18" x14ac:dyDescent="0.25">
      <c r="A383" t="s">
        <v>784</v>
      </c>
      <c r="B383" t="s">
        <v>785</v>
      </c>
      <c r="C383" t="s">
        <v>1424</v>
      </c>
      <c r="D383" t="s">
        <v>1487</v>
      </c>
      <c r="E383" t="s">
        <v>892</v>
      </c>
      <c r="F383" t="s">
        <v>893</v>
      </c>
      <c r="G383" t="s">
        <v>894</v>
      </c>
      <c r="H383" t="s">
        <v>895</v>
      </c>
      <c r="I383" t="s">
        <v>896</v>
      </c>
      <c r="J383" t="s">
        <v>897</v>
      </c>
      <c r="K383" t="s">
        <v>914</v>
      </c>
      <c r="L383" t="s">
        <v>915</v>
      </c>
      <c r="M383" t="s">
        <v>961</v>
      </c>
      <c r="N383" t="s">
        <v>962</v>
      </c>
      <c r="O383" t="s">
        <v>989</v>
      </c>
      <c r="P383" t="s">
        <v>1426</v>
      </c>
      <c r="Q383" t="s">
        <v>1427</v>
      </c>
      <c r="R383" t="s">
        <v>1428</v>
      </c>
    </row>
    <row r="384" spans="1:18" x14ac:dyDescent="0.25">
      <c r="A384" t="s">
        <v>786</v>
      </c>
      <c r="B384" t="s">
        <v>787</v>
      </c>
      <c r="C384" t="s">
        <v>1424</v>
      </c>
      <c r="D384" t="s">
        <v>1488</v>
      </c>
      <c r="E384" t="s">
        <v>892</v>
      </c>
      <c r="F384" t="s">
        <v>893</v>
      </c>
      <c r="G384" t="s">
        <v>894</v>
      </c>
      <c r="H384" t="s">
        <v>895</v>
      </c>
      <c r="I384" t="s">
        <v>896</v>
      </c>
      <c r="J384" t="s">
        <v>897</v>
      </c>
      <c r="K384" t="s">
        <v>914</v>
      </c>
      <c r="L384" t="s">
        <v>915</v>
      </c>
      <c r="M384" t="s">
        <v>961</v>
      </c>
      <c r="N384" t="s">
        <v>962</v>
      </c>
      <c r="O384" t="s">
        <v>989</v>
      </c>
      <c r="P384" t="s">
        <v>1426</v>
      </c>
      <c r="Q384" t="s">
        <v>1427</v>
      </c>
      <c r="R384" t="s">
        <v>1428</v>
      </c>
    </row>
    <row r="385" spans="1:21" x14ac:dyDescent="0.25">
      <c r="A385" t="s">
        <v>788</v>
      </c>
      <c r="B385" t="s">
        <v>789</v>
      </c>
      <c r="C385" t="s">
        <v>1489</v>
      </c>
      <c r="D385" t="s">
        <v>1490</v>
      </c>
      <c r="E385" t="s">
        <v>892</v>
      </c>
      <c r="F385" t="s">
        <v>893</v>
      </c>
      <c r="G385" t="s">
        <v>894</v>
      </c>
      <c r="H385" t="s">
        <v>895</v>
      </c>
      <c r="I385" t="s">
        <v>896</v>
      </c>
      <c r="J385" t="s">
        <v>897</v>
      </c>
      <c r="K385" t="s">
        <v>898</v>
      </c>
      <c r="L385" t="s">
        <v>899</v>
      </c>
      <c r="M385" t="s">
        <v>900</v>
      </c>
      <c r="N385" t="s">
        <v>901</v>
      </c>
      <c r="O385" t="s">
        <v>902</v>
      </c>
      <c r="P385" t="s">
        <v>903</v>
      </c>
      <c r="Q385" t="s">
        <v>904</v>
      </c>
      <c r="R385" t="s">
        <v>905</v>
      </c>
      <c r="S385" t="s">
        <v>906</v>
      </c>
      <c r="T385" t="s">
        <v>907</v>
      </c>
      <c r="U385" t="s">
        <v>1491</v>
      </c>
    </row>
    <row r="386" spans="1:21" x14ac:dyDescent="0.25">
      <c r="A386" t="s">
        <v>790</v>
      </c>
      <c r="B386" t="s">
        <v>791</v>
      </c>
      <c r="C386" t="s">
        <v>1489</v>
      </c>
      <c r="D386" t="s">
        <v>1492</v>
      </c>
      <c r="E386" t="s">
        <v>892</v>
      </c>
      <c r="F386" t="s">
        <v>893</v>
      </c>
      <c r="G386" t="s">
        <v>894</v>
      </c>
      <c r="H386" t="s">
        <v>895</v>
      </c>
      <c r="I386" t="s">
        <v>896</v>
      </c>
      <c r="J386" t="s">
        <v>897</v>
      </c>
      <c r="K386" t="s">
        <v>898</v>
      </c>
      <c r="L386" t="s">
        <v>899</v>
      </c>
      <c r="M386" t="s">
        <v>900</v>
      </c>
      <c r="N386" t="s">
        <v>901</v>
      </c>
      <c r="O386" t="s">
        <v>902</v>
      </c>
      <c r="P386" t="s">
        <v>903</v>
      </c>
      <c r="Q386" t="s">
        <v>904</v>
      </c>
      <c r="R386" t="s">
        <v>905</v>
      </c>
      <c r="S386" t="s">
        <v>906</v>
      </c>
      <c r="T386" t="s">
        <v>907</v>
      </c>
      <c r="U386" t="s">
        <v>1491</v>
      </c>
    </row>
    <row r="387" spans="1:21" x14ac:dyDescent="0.25">
      <c r="A387" t="s">
        <v>792</v>
      </c>
      <c r="B387" t="s">
        <v>793</v>
      </c>
      <c r="C387" t="s">
        <v>1489</v>
      </c>
      <c r="D387" t="s">
        <v>1493</v>
      </c>
      <c r="E387" t="s">
        <v>892</v>
      </c>
      <c r="F387" t="s">
        <v>893</v>
      </c>
      <c r="G387" t="s">
        <v>894</v>
      </c>
      <c r="H387" t="s">
        <v>895</v>
      </c>
      <c r="I387" t="s">
        <v>896</v>
      </c>
      <c r="J387" t="s">
        <v>897</v>
      </c>
      <c r="K387" t="s">
        <v>898</v>
      </c>
      <c r="L387" t="s">
        <v>899</v>
      </c>
      <c r="M387" t="s">
        <v>900</v>
      </c>
      <c r="N387" t="s">
        <v>901</v>
      </c>
      <c r="O387" t="s">
        <v>902</v>
      </c>
      <c r="P387" t="s">
        <v>903</v>
      </c>
      <c r="Q387" t="s">
        <v>904</v>
      </c>
      <c r="R387" t="s">
        <v>905</v>
      </c>
      <c r="S387" t="s">
        <v>906</v>
      </c>
      <c r="T387" t="s">
        <v>907</v>
      </c>
      <c r="U387" t="s">
        <v>1491</v>
      </c>
    </row>
    <row r="388" spans="1:21" x14ac:dyDescent="0.25">
      <c r="A388" t="s">
        <v>794</v>
      </c>
      <c r="B388" t="s">
        <v>795</v>
      </c>
      <c r="C388" t="s">
        <v>1489</v>
      </c>
      <c r="D388" t="s">
        <v>1494</v>
      </c>
      <c r="E388" t="s">
        <v>892</v>
      </c>
      <c r="F388" t="s">
        <v>893</v>
      </c>
      <c r="G388" t="s">
        <v>894</v>
      </c>
      <c r="H388" t="s">
        <v>895</v>
      </c>
      <c r="I388" t="s">
        <v>896</v>
      </c>
      <c r="J388" t="s">
        <v>897</v>
      </c>
      <c r="K388" t="s">
        <v>898</v>
      </c>
      <c r="L388" t="s">
        <v>899</v>
      </c>
      <c r="M388" t="s">
        <v>900</v>
      </c>
      <c r="N388" t="s">
        <v>901</v>
      </c>
      <c r="O388" t="s">
        <v>902</v>
      </c>
      <c r="P388" t="s">
        <v>903</v>
      </c>
      <c r="Q388" t="s">
        <v>904</v>
      </c>
      <c r="R388" t="s">
        <v>905</v>
      </c>
      <c r="S388" t="s">
        <v>906</v>
      </c>
      <c r="T388" t="s">
        <v>907</v>
      </c>
      <c r="U388" t="s">
        <v>1491</v>
      </c>
    </row>
    <row r="389" spans="1:21" x14ac:dyDescent="0.25">
      <c r="A389" t="s">
        <v>796</v>
      </c>
      <c r="B389" t="s">
        <v>797</v>
      </c>
      <c r="C389" t="s">
        <v>1419</v>
      </c>
      <c r="D389" t="s">
        <v>1495</v>
      </c>
      <c r="E389" t="s">
        <v>892</v>
      </c>
      <c r="F389" t="s">
        <v>893</v>
      </c>
      <c r="G389" t="s">
        <v>894</v>
      </c>
      <c r="H389" t="s">
        <v>895</v>
      </c>
      <c r="I389" t="s">
        <v>896</v>
      </c>
      <c r="J389" t="s">
        <v>897</v>
      </c>
      <c r="K389" t="s">
        <v>914</v>
      </c>
      <c r="L389" t="s">
        <v>915</v>
      </c>
      <c r="M389" t="s">
        <v>961</v>
      </c>
      <c r="N389" t="s">
        <v>1019</v>
      </c>
      <c r="O389" t="s">
        <v>1020</v>
      </c>
      <c r="P389" t="s">
        <v>1021</v>
      </c>
      <c r="Q389" t="s">
        <v>1022</v>
      </c>
      <c r="R389" t="s">
        <v>1421</v>
      </c>
      <c r="S389" t="s">
        <v>1422</v>
      </c>
    </row>
    <row r="390" spans="1:21" x14ac:dyDescent="0.25">
      <c r="A390" t="s">
        <v>798</v>
      </c>
      <c r="B390" t="s">
        <v>799</v>
      </c>
      <c r="C390" t="s">
        <v>1496</v>
      </c>
      <c r="D390" t="s">
        <v>1497</v>
      </c>
      <c r="E390" t="s">
        <v>892</v>
      </c>
      <c r="F390" t="s">
        <v>893</v>
      </c>
      <c r="G390" t="s">
        <v>894</v>
      </c>
      <c r="H390" t="s">
        <v>895</v>
      </c>
      <c r="I390" t="s">
        <v>896</v>
      </c>
      <c r="J390" t="s">
        <v>897</v>
      </c>
      <c r="K390" t="s">
        <v>932</v>
      </c>
      <c r="L390" t="s">
        <v>1498</v>
      </c>
      <c r="M390" t="s">
        <v>1499</v>
      </c>
      <c r="N390" t="s">
        <v>1500</v>
      </c>
      <c r="O390" t="s">
        <v>1501</v>
      </c>
      <c r="P390" t="s">
        <v>1502</v>
      </c>
      <c r="Q390" t="s">
        <v>1503</v>
      </c>
      <c r="R390" t="s">
        <v>1504</v>
      </c>
    </row>
    <row r="391" spans="1:21" x14ac:dyDescent="0.25">
      <c r="A391" t="s">
        <v>800</v>
      </c>
      <c r="B391" t="s">
        <v>801</v>
      </c>
      <c r="C391" t="s">
        <v>1496</v>
      </c>
      <c r="D391" t="s">
        <v>1505</v>
      </c>
      <c r="E391" t="s">
        <v>892</v>
      </c>
      <c r="F391" t="s">
        <v>893</v>
      </c>
      <c r="G391" t="s">
        <v>894</v>
      </c>
      <c r="H391" t="s">
        <v>895</v>
      </c>
      <c r="I391" t="s">
        <v>896</v>
      </c>
      <c r="J391" t="s">
        <v>897</v>
      </c>
      <c r="K391" t="s">
        <v>932</v>
      </c>
      <c r="L391" t="s">
        <v>1498</v>
      </c>
      <c r="M391" t="s">
        <v>1499</v>
      </c>
      <c r="N391" t="s">
        <v>1500</v>
      </c>
      <c r="O391" t="s">
        <v>1501</v>
      </c>
      <c r="P391" t="s">
        <v>1502</v>
      </c>
      <c r="Q391" t="s">
        <v>1503</v>
      </c>
      <c r="R391" t="s">
        <v>1504</v>
      </c>
    </row>
    <row r="392" spans="1:21" x14ac:dyDescent="0.25">
      <c r="A392" t="s">
        <v>802</v>
      </c>
      <c r="B392" t="s">
        <v>803</v>
      </c>
      <c r="C392" t="s">
        <v>1496</v>
      </c>
      <c r="D392" t="s">
        <v>1506</v>
      </c>
      <c r="E392" t="s">
        <v>892</v>
      </c>
      <c r="F392" t="s">
        <v>893</v>
      </c>
      <c r="G392" t="s">
        <v>894</v>
      </c>
      <c r="H392" t="s">
        <v>895</v>
      </c>
      <c r="I392" t="s">
        <v>896</v>
      </c>
      <c r="J392" t="s">
        <v>897</v>
      </c>
      <c r="K392" t="s">
        <v>932</v>
      </c>
      <c r="L392" t="s">
        <v>1498</v>
      </c>
      <c r="M392" t="s">
        <v>1499</v>
      </c>
      <c r="N392" t="s">
        <v>1500</v>
      </c>
      <c r="O392" t="s">
        <v>1501</v>
      </c>
      <c r="P392" t="s">
        <v>1502</v>
      </c>
      <c r="Q392" t="s">
        <v>1503</v>
      </c>
      <c r="R392" t="s">
        <v>1504</v>
      </c>
    </row>
    <row r="393" spans="1:21" x14ac:dyDescent="0.25">
      <c r="A393" t="s">
        <v>804</v>
      </c>
      <c r="B393" t="s">
        <v>805</v>
      </c>
      <c r="C393" t="s">
        <v>1496</v>
      </c>
      <c r="D393" t="s">
        <v>1507</v>
      </c>
      <c r="E393" t="s">
        <v>892</v>
      </c>
      <c r="F393" t="s">
        <v>893</v>
      </c>
      <c r="G393" t="s">
        <v>894</v>
      </c>
      <c r="H393" t="s">
        <v>895</v>
      </c>
      <c r="I393" t="s">
        <v>896</v>
      </c>
      <c r="J393" t="s">
        <v>897</v>
      </c>
      <c r="K393" t="s">
        <v>932</v>
      </c>
      <c r="L393" t="s">
        <v>1498</v>
      </c>
      <c r="M393" t="s">
        <v>1499</v>
      </c>
      <c r="N393" t="s">
        <v>1500</v>
      </c>
      <c r="O393" t="s">
        <v>1501</v>
      </c>
      <c r="P393" t="s">
        <v>1502</v>
      </c>
      <c r="Q393" t="s">
        <v>1503</v>
      </c>
      <c r="R393" t="s">
        <v>1504</v>
      </c>
    </row>
    <row r="394" spans="1:21" x14ac:dyDescent="0.25">
      <c r="A394" t="s">
        <v>806</v>
      </c>
      <c r="B394" t="s">
        <v>807</v>
      </c>
      <c r="C394" t="s">
        <v>1496</v>
      </c>
      <c r="D394" t="s">
        <v>1508</v>
      </c>
      <c r="E394" t="s">
        <v>892</v>
      </c>
      <c r="F394" t="s">
        <v>893</v>
      </c>
      <c r="G394" t="s">
        <v>894</v>
      </c>
      <c r="H394" t="s">
        <v>895</v>
      </c>
      <c r="I394" t="s">
        <v>896</v>
      </c>
      <c r="J394" t="s">
        <v>897</v>
      </c>
      <c r="K394" t="s">
        <v>932</v>
      </c>
      <c r="L394" t="s">
        <v>1498</v>
      </c>
      <c r="M394" t="s">
        <v>1499</v>
      </c>
      <c r="N394" t="s">
        <v>1500</v>
      </c>
      <c r="O394" t="s">
        <v>1501</v>
      </c>
      <c r="P394" t="s">
        <v>1502</v>
      </c>
      <c r="Q394" t="s">
        <v>1503</v>
      </c>
      <c r="R394" t="s">
        <v>1504</v>
      </c>
    </row>
    <row r="395" spans="1:21" x14ac:dyDescent="0.25">
      <c r="A395" t="s">
        <v>808</v>
      </c>
      <c r="B395" t="s">
        <v>809</v>
      </c>
      <c r="C395" t="s">
        <v>1496</v>
      </c>
      <c r="D395" t="s">
        <v>1509</v>
      </c>
      <c r="E395" t="s">
        <v>892</v>
      </c>
      <c r="F395" t="s">
        <v>893</v>
      </c>
      <c r="G395" t="s">
        <v>894</v>
      </c>
      <c r="H395" t="s">
        <v>895</v>
      </c>
      <c r="I395" t="s">
        <v>896</v>
      </c>
      <c r="J395" t="s">
        <v>897</v>
      </c>
      <c r="K395" t="s">
        <v>932</v>
      </c>
      <c r="L395" t="s">
        <v>1498</v>
      </c>
      <c r="M395" t="s">
        <v>1499</v>
      </c>
      <c r="N395" t="s">
        <v>1500</v>
      </c>
      <c r="O395" t="s">
        <v>1501</v>
      </c>
      <c r="P395" t="s">
        <v>1502</v>
      </c>
      <c r="Q395" t="s">
        <v>1503</v>
      </c>
      <c r="R395" t="s">
        <v>1504</v>
      </c>
    </row>
    <row r="396" spans="1:21" x14ac:dyDescent="0.25">
      <c r="A396" t="s">
        <v>810</v>
      </c>
      <c r="B396" t="s">
        <v>811</v>
      </c>
      <c r="C396" t="s">
        <v>1496</v>
      </c>
      <c r="D396" t="s">
        <v>1510</v>
      </c>
      <c r="E396" t="s">
        <v>892</v>
      </c>
      <c r="F396" t="s">
        <v>893</v>
      </c>
      <c r="G396" t="s">
        <v>894</v>
      </c>
      <c r="H396" t="s">
        <v>895</v>
      </c>
      <c r="I396" t="s">
        <v>896</v>
      </c>
      <c r="J396" t="s">
        <v>897</v>
      </c>
      <c r="K396" t="s">
        <v>932</v>
      </c>
      <c r="L396" t="s">
        <v>1498</v>
      </c>
      <c r="M396" t="s">
        <v>1499</v>
      </c>
      <c r="N396" t="s">
        <v>1500</v>
      </c>
      <c r="O396" t="s">
        <v>1501</v>
      </c>
      <c r="P396" t="s">
        <v>1502</v>
      </c>
      <c r="Q396" t="s">
        <v>1503</v>
      </c>
      <c r="R396" t="s">
        <v>1504</v>
      </c>
    </row>
    <row r="397" spans="1:21" x14ac:dyDescent="0.25">
      <c r="A397" t="s">
        <v>812</v>
      </c>
      <c r="B397" t="s">
        <v>813</v>
      </c>
      <c r="C397" t="s">
        <v>1496</v>
      </c>
      <c r="D397" t="s">
        <v>1511</v>
      </c>
      <c r="E397" t="s">
        <v>892</v>
      </c>
      <c r="F397" t="s">
        <v>893</v>
      </c>
      <c r="G397" t="s">
        <v>894</v>
      </c>
      <c r="H397" t="s">
        <v>895</v>
      </c>
      <c r="I397" t="s">
        <v>896</v>
      </c>
      <c r="J397" t="s">
        <v>897</v>
      </c>
      <c r="K397" t="s">
        <v>932</v>
      </c>
      <c r="L397" t="s">
        <v>1498</v>
      </c>
      <c r="M397" t="s">
        <v>1499</v>
      </c>
      <c r="N397" t="s">
        <v>1500</v>
      </c>
      <c r="O397" t="s">
        <v>1501</v>
      </c>
      <c r="P397" t="s">
        <v>1502</v>
      </c>
      <c r="Q397" t="s">
        <v>1503</v>
      </c>
      <c r="R397" t="s">
        <v>1504</v>
      </c>
    </row>
    <row r="398" spans="1:21" x14ac:dyDescent="0.25">
      <c r="A398" t="s">
        <v>814</v>
      </c>
      <c r="B398" t="s">
        <v>815</v>
      </c>
      <c r="C398" t="s">
        <v>1512</v>
      </c>
      <c r="D398" t="s">
        <v>1513</v>
      </c>
      <c r="E398" t="s">
        <v>1514</v>
      </c>
      <c r="F398" t="s">
        <v>1515</v>
      </c>
      <c r="G398" t="s">
        <v>1516</v>
      </c>
      <c r="H398" t="s">
        <v>1517</v>
      </c>
      <c r="I398" t="s">
        <v>1518</v>
      </c>
      <c r="J398" t="s">
        <v>1519</v>
      </c>
    </row>
    <row r="399" spans="1:21" x14ac:dyDescent="0.25">
      <c r="A399" t="s">
        <v>1520</v>
      </c>
      <c r="B399" t="s">
        <v>817</v>
      </c>
      <c r="C399" t="s">
        <v>987</v>
      </c>
      <c r="D399" t="s">
        <v>1521</v>
      </c>
      <c r="E399" t="s">
        <v>892</v>
      </c>
      <c r="F399" t="s">
        <v>893</v>
      </c>
      <c r="G399" t="s">
        <v>894</v>
      </c>
      <c r="H399" t="s">
        <v>895</v>
      </c>
      <c r="I399" t="s">
        <v>896</v>
      </c>
      <c r="J399" t="s">
        <v>897</v>
      </c>
      <c r="K399" t="s">
        <v>914</v>
      </c>
      <c r="L399" t="s">
        <v>915</v>
      </c>
      <c r="M399" t="s">
        <v>961</v>
      </c>
      <c r="N399" t="s">
        <v>962</v>
      </c>
      <c r="O399" t="s">
        <v>989</v>
      </c>
      <c r="P399" t="s">
        <v>990</v>
      </c>
      <c r="Q399" t="s">
        <v>991</v>
      </c>
    </row>
    <row r="400" spans="1:21" x14ac:dyDescent="0.25">
      <c r="A400" t="s">
        <v>818</v>
      </c>
      <c r="B400" t="s">
        <v>819</v>
      </c>
      <c r="C400" t="s">
        <v>1365</v>
      </c>
      <c r="D400" t="s">
        <v>1366</v>
      </c>
      <c r="E400" t="s">
        <v>892</v>
      </c>
      <c r="F400" t="s">
        <v>893</v>
      </c>
      <c r="G400" t="s">
        <v>894</v>
      </c>
      <c r="H400" t="s">
        <v>895</v>
      </c>
      <c r="I400" t="s">
        <v>896</v>
      </c>
      <c r="J400" t="s">
        <v>897</v>
      </c>
      <c r="K400" t="s">
        <v>914</v>
      </c>
      <c r="L400" t="s">
        <v>915</v>
      </c>
      <c r="M400" t="s">
        <v>916</v>
      </c>
      <c r="N400" t="s">
        <v>917</v>
      </c>
      <c r="O400" t="s">
        <v>918</v>
      </c>
      <c r="P400" t="s">
        <v>981</v>
      </c>
      <c r="Q400" t="s">
        <v>982</v>
      </c>
      <c r="R400" t="s">
        <v>983</v>
      </c>
      <c r="S400" t="s">
        <v>984</v>
      </c>
      <c r="T400" t="s">
        <v>1367</v>
      </c>
      <c r="U400" t="s">
        <v>1368</v>
      </c>
    </row>
    <row r="401" spans="1:23" x14ac:dyDescent="0.25">
      <c r="A401" t="s">
        <v>820</v>
      </c>
      <c r="B401" t="s">
        <v>821</v>
      </c>
      <c r="C401" t="s">
        <v>1365</v>
      </c>
      <c r="D401" t="s">
        <v>1366</v>
      </c>
      <c r="E401" t="s">
        <v>892</v>
      </c>
      <c r="F401" t="s">
        <v>893</v>
      </c>
      <c r="G401" t="s">
        <v>894</v>
      </c>
      <c r="H401" t="s">
        <v>895</v>
      </c>
      <c r="I401" t="s">
        <v>896</v>
      </c>
      <c r="J401" t="s">
        <v>897</v>
      </c>
      <c r="K401" t="s">
        <v>914</v>
      </c>
      <c r="L401" t="s">
        <v>915</v>
      </c>
      <c r="M401" t="s">
        <v>916</v>
      </c>
      <c r="N401" t="s">
        <v>917</v>
      </c>
      <c r="O401" t="s">
        <v>918</v>
      </c>
      <c r="P401" t="s">
        <v>981</v>
      </c>
      <c r="Q401" t="s">
        <v>982</v>
      </c>
      <c r="R401" t="s">
        <v>983</v>
      </c>
      <c r="S401" t="s">
        <v>984</v>
      </c>
      <c r="T401" t="s">
        <v>1367</v>
      </c>
      <c r="U401" t="s">
        <v>1368</v>
      </c>
    </row>
    <row r="402" spans="1:23" x14ac:dyDescent="0.25">
      <c r="A402" t="s">
        <v>822</v>
      </c>
      <c r="B402" t="s">
        <v>823</v>
      </c>
      <c r="C402" t="s">
        <v>979</v>
      </c>
      <c r="D402" t="s">
        <v>1522</v>
      </c>
      <c r="E402" t="s">
        <v>892</v>
      </c>
      <c r="F402" t="s">
        <v>893</v>
      </c>
      <c r="G402" t="s">
        <v>894</v>
      </c>
      <c r="H402" t="s">
        <v>895</v>
      </c>
      <c r="I402" t="s">
        <v>896</v>
      </c>
      <c r="J402" t="s">
        <v>897</v>
      </c>
      <c r="K402" t="s">
        <v>914</v>
      </c>
      <c r="L402" t="s">
        <v>915</v>
      </c>
      <c r="M402" t="s">
        <v>916</v>
      </c>
      <c r="N402" t="s">
        <v>917</v>
      </c>
      <c r="O402" t="s">
        <v>918</v>
      </c>
      <c r="P402" t="s">
        <v>981</v>
      </c>
      <c r="Q402" t="s">
        <v>982</v>
      </c>
      <c r="R402" t="s">
        <v>983</v>
      </c>
      <c r="S402" t="s">
        <v>984</v>
      </c>
      <c r="T402" t="s">
        <v>985</v>
      </c>
    </row>
    <row r="403" spans="1:23" x14ac:dyDescent="0.25">
      <c r="A403" t="s">
        <v>824</v>
      </c>
      <c r="B403" t="s">
        <v>825</v>
      </c>
      <c r="C403" t="s">
        <v>1106</v>
      </c>
      <c r="D403" t="s">
        <v>1412</v>
      </c>
      <c r="E403" t="s">
        <v>892</v>
      </c>
      <c r="F403" t="s">
        <v>893</v>
      </c>
      <c r="G403" t="s">
        <v>894</v>
      </c>
      <c r="H403" t="s">
        <v>895</v>
      </c>
      <c r="I403" t="s">
        <v>896</v>
      </c>
      <c r="J403" t="s">
        <v>897</v>
      </c>
      <c r="K403" t="s">
        <v>932</v>
      </c>
      <c r="L403" t="s">
        <v>933</v>
      </c>
      <c r="M403" t="s">
        <v>934</v>
      </c>
      <c r="N403" t="s">
        <v>935</v>
      </c>
      <c r="O403" t="s">
        <v>936</v>
      </c>
      <c r="P403" t="s">
        <v>937</v>
      </c>
      <c r="Q403" t="s">
        <v>938</v>
      </c>
      <c r="R403" t="s">
        <v>939</v>
      </c>
      <c r="S403" t="s">
        <v>994</v>
      </c>
      <c r="T403" t="s">
        <v>995</v>
      </c>
      <c r="U403" t="s">
        <v>996</v>
      </c>
      <c r="V403" t="s">
        <v>1108</v>
      </c>
      <c r="W403" t="s">
        <v>1109</v>
      </c>
    </row>
    <row r="404" spans="1:23" x14ac:dyDescent="0.25">
      <c r="A404" t="s">
        <v>826</v>
      </c>
      <c r="B404" t="s">
        <v>827</v>
      </c>
      <c r="C404" t="s">
        <v>1077</v>
      </c>
      <c r="D404" t="s">
        <v>1523</v>
      </c>
      <c r="E404" t="s">
        <v>892</v>
      </c>
      <c r="F404" t="s">
        <v>893</v>
      </c>
      <c r="G404" t="s">
        <v>894</v>
      </c>
      <c r="H404" t="s">
        <v>895</v>
      </c>
      <c r="I404" t="s">
        <v>896</v>
      </c>
      <c r="J404" t="s">
        <v>897</v>
      </c>
      <c r="K404" t="s">
        <v>914</v>
      </c>
      <c r="L404" t="s">
        <v>1079</v>
      </c>
      <c r="M404" t="s">
        <v>1080</v>
      </c>
      <c r="N404" t="s">
        <v>1081</v>
      </c>
    </row>
    <row r="405" spans="1:23" x14ac:dyDescent="0.25">
      <c r="A405" t="s">
        <v>828</v>
      </c>
      <c r="B405" t="s">
        <v>829</v>
      </c>
      <c r="C405" t="s">
        <v>1348</v>
      </c>
      <c r="D405" t="s">
        <v>1524</v>
      </c>
      <c r="E405" t="s">
        <v>892</v>
      </c>
      <c r="F405" t="s">
        <v>893</v>
      </c>
      <c r="G405" t="s">
        <v>894</v>
      </c>
      <c r="H405" t="s">
        <v>895</v>
      </c>
      <c r="I405" t="s">
        <v>896</v>
      </c>
      <c r="J405" t="s">
        <v>897</v>
      </c>
      <c r="K405" t="s">
        <v>1350</v>
      </c>
      <c r="L405" t="s">
        <v>1351</v>
      </c>
      <c r="M405" t="s">
        <v>1352</v>
      </c>
      <c r="N405" t="s">
        <v>1353</v>
      </c>
      <c r="O405" t="s">
        <v>1354</v>
      </c>
      <c r="P405" t="s">
        <v>1355</v>
      </c>
      <c r="Q405" t="s">
        <v>1356</v>
      </c>
      <c r="R405" t="s">
        <v>1357</v>
      </c>
      <c r="S405" t="s">
        <v>1358</v>
      </c>
      <c r="T405" t="s">
        <v>1359</v>
      </c>
    </row>
    <row r="406" spans="1:23" x14ac:dyDescent="0.25">
      <c r="A406" t="s">
        <v>830</v>
      </c>
      <c r="B406" t="s">
        <v>831</v>
      </c>
      <c r="C406" t="s">
        <v>1525</v>
      </c>
      <c r="D406" t="s">
        <v>1526</v>
      </c>
      <c r="E406" t="s">
        <v>892</v>
      </c>
      <c r="F406" t="s">
        <v>893</v>
      </c>
      <c r="G406" t="s">
        <v>894</v>
      </c>
      <c r="H406" t="s">
        <v>895</v>
      </c>
      <c r="I406" t="s">
        <v>896</v>
      </c>
      <c r="J406" t="s">
        <v>897</v>
      </c>
      <c r="K406" t="s">
        <v>932</v>
      </c>
      <c r="L406" t="s">
        <v>933</v>
      </c>
      <c r="M406" t="s">
        <v>934</v>
      </c>
      <c r="N406" t="s">
        <v>935</v>
      </c>
      <c r="O406" t="s">
        <v>936</v>
      </c>
      <c r="P406" t="s">
        <v>937</v>
      </c>
      <c r="Q406" t="s">
        <v>938</v>
      </c>
      <c r="R406" t="s">
        <v>939</v>
      </c>
      <c r="S406" t="s">
        <v>994</v>
      </c>
      <c r="T406" t="s">
        <v>1527</v>
      </c>
      <c r="U406" t="s">
        <v>1528</v>
      </c>
      <c r="V406" t="s">
        <v>1529</v>
      </c>
    </row>
    <row r="407" spans="1:23" x14ac:dyDescent="0.25">
      <c r="A407" t="s">
        <v>832</v>
      </c>
      <c r="B407" t="s">
        <v>833</v>
      </c>
      <c r="C407" t="s">
        <v>1530</v>
      </c>
      <c r="D407" t="s">
        <v>1531</v>
      </c>
      <c r="E407" t="s">
        <v>892</v>
      </c>
      <c r="F407" t="s">
        <v>893</v>
      </c>
      <c r="G407" t="s">
        <v>894</v>
      </c>
      <c r="H407" t="s">
        <v>895</v>
      </c>
      <c r="I407" t="s">
        <v>896</v>
      </c>
      <c r="J407" t="s">
        <v>897</v>
      </c>
      <c r="K407" t="s">
        <v>932</v>
      </c>
      <c r="L407" t="s">
        <v>933</v>
      </c>
      <c r="M407" t="s">
        <v>934</v>
      </c>
      <c r="N407" t="s">
        <v>935</v>
      </c>
      <c r="O407" t="s">
        <v>936</v>
      </c>
      <c r="P407" t="s">
        <v>937</v>
      </c>
      <c r="Q407" t="s">
        <v>938</v>
      </c>
      <c r="R407" t="s">
        <v>939</v>
      </c>
      <c r="S407" t="s">
        <v>1294</v>
      </c>
      <c r="T407" t="s">
        <v>1532</v>
      </c>
      <c r="U407" t="s">
        <v>1533</v>
      </c>
    </row>
    <row r="408" spans="1:23" x14ac:dyDescent="0.25">
      <c r="A408" t="s">
        <v>834</v>
      </c>
      <c r="B408" t="s">
        <v>835</v>
      </c>
      <c r="C408" t="s">
        <v>1530</v>
      </c>
      <c r="D408" t="s">
        <v>1534</v>
      </c>
      <c r="E408" t="s">
        <v>892</v>
      </c>
      <c r="F408" t="s">
        <v>893</v>
      </c>
      <c r="G408" t="s">
        <v>894</v>
      </c>
      <c r="H408" t="s">
        <v>895</v>
      </c>
      <c r="I408" t="s">
        <v>896</v>
      </c>
      <c r="J408" t="s">
        <v>897</v>
      </c>
      <c r="K408" t="s">
        <v>932</v>
      </c>
      <c r="L408" t="s">
        <v>933</v>
      </c>
      <c r="M408" t="s">
        <v>934</v>
      </c>
      <c r="N408" t="s">
        <v>935</v>
      </c>
      <c r="O408" t="s">
        <v>936</v>
      </c>
      <c r="P408" t="s">
        <v>937</v>
      </c>
      <c r="Q408" t="s">
        <v>938</v>
      </c>
      <c r="R408" t="s">
        <v>939</v>
      </c>
      <c r="S408" t="s">
        <v>1294</v>
      </c>
      <c r="T408" t="s">
        <v>1532</v>
      </c>
      <c r="U408" t="s">
        <v>1533</v>
      </c>
    </row>
    <row r="409" spans="1:23" x14ac:dyDescent="0.25">
      <c r="A409" t="s">
        <v>836</v>
      </c>
      <c r="B409" t="s">
        <v>837</v>
      </c>
      <c r="C409" t="s">
        <v>1530</v>
      </c>
      <c r="D409" t="s">
        <v>1535</v>
      </c>
      <c r="E409" t="s">
        <v>892</v>
      </c>
      <c r="F409" t="s">
        <v>893</v>
      </c>
      <c r="G409" t="s">
        <v>894</v>
      </c>
      <c r="H409" t="s">
        <v>895</v>
      </c>
      <c r="I409" t="s">
        <v>896</v>
      </c>
      <c r="J409" t="s">
        <v>897</v>
      </c>
      <c r="K409" t="s">
        <v>932</v>
      </c>
      <c r="L409" t="s">
        <v>933</v>
      </c>
      <c r="M409" t="s">
        <v>934</v>
      </c>
      <c r="N409" t="s">
        <v>935</v>
      </c>
      <c r="O409" t="s">
        <v>936</v>
      </c>
      <c r="P409" t="s">
        <v>937</v>
      </c>
      <c r="Q409" t="s">
        <v>938</v>
      </c>
      <c r="R409" t="s">
        <v>939</v>
      </c>
      <c r="S409" t="s">
        <v>1294</v>
      </c>
      <c r="T409" t="s">
        <v>1532</v>
      </c>
      <c r="U409" t="s">
        <v>1533</v>
      </c>
    </row>
    <row r="410" spans="1:23" x14ac:dyDescent="0.25">
      <c r="A410" t="s">
        <v>838</v>
      </c>
      <c r="B410" t="s">
        <v>839</v>
      </c>
      <c r="C410" t="s">
        <v>1530</v>
      </c>
      <c r="D410" t="s">
        <v>1536</v>
      </c>
      <c r="E410" t="s">
        <v>892</v>
      </c>
      <c r="F410" t="s">
        <v>893</v>
      </c>
      <c r="G410" t="s">
        <v>894</v>
      </c>
      <c r="H410" t="s">
        <v>895</v>
      </c>
      <c r="I410" t="s">
        <v>896</v>
      </c>
      <c r="J410" t="s">
        <v>897</v>
      </c>
      <c r="K410" t="s">
        <v>932</v>
      </c>
      <c r="L410" t="s">
        <v>933</v>
      </c>
      <c r="M410" t="s">
        <v>934</v>
      </c>
      <c r="N410" t="s">
        <v>935</v>
      </c>
      <c r="O410" t="s">
        <v>936</v>
      </c>
      <c r="P410" t="s">
        <v>937</v>
      </c>
      <c r="Q410" t="s">
        <v>938</v>
      </c>
      <c r="R410" t="s">
        <v>939</v>
      </c>
      <c r="S410" t="s">
        <v>1294</v>
      </c>
      <c r="T410" t="s">
        <v>1532</v>
      </c>
      <c r="U410" t="s">
        <v>1533</v>
      </c>
    </row>
    <row r="411" spans="1:23" x14ac:dyDescent="0.25">
      <c r="A411" t="s">
        <v>840</v>
      </c>
      <c r="B411" t="s">
        <v>841</v>
      </c>
      <c r="C411" t="s">
        <v>1530</v>
      </c>
      <c r="D411" t="s">
        <v>1537</v>
      </c>
      <c r="E411" t="s">
        <v>892</v>
      </c>
      <c r="F411" t="s">
        <v>893</v>
      </c>
      <c r="G411" t="s">
        <v>894</v>
      </c>
      <c r="H411" t="s">
        <v>895</v>
      </c>
      <c r="I411" t="s">
        <v>896</v>
      </c>
      <c r="J411" t="s">
        <v>897</v>
      </c>
      <c r="K411" t="s">
        <v>932</v>
      </c>
      <c r="L411" t="s">
        <v>933</v>
      </c>
      <c r="M411" t="s">
        <v>934</v>
      </c>
      <c r="N411" t="s">
        <v>935</v>
      </c>
      <c r="O411" t="s">
        <v>936</v>
      </c>
      <c r="P411" t="s">
        <v>937</v>
      </c>
      <c r="Q411" t="s">
        <v>938</v>
      </c>
      <c r="R411" t="s">
        <v>939</v>
      </c>
      <c r="S411" t="s">
        <v>1294</v>
      </c>
      <c r="T411" t="s">
        <v>1532</v>
      </c>
      <c r="U411" t="s">
        <v>1533</v>
      </c>
    </row>
    <row r="412" spans="1:23" x14ac:dyDescent="0.25">
      <c r="A412" t="s">
        <v>842</v>
      </c>
      <c r="B412" t="s">
        <v>843</v>
      </c>
      <c r="C412" t="s">
        <v>1005</v>
      </c>
      <c r="D412" t="s">
        <v>1538</v>
      </c>
      <c r="E412" t="s">
        <v>892</v>
      </c>
      <c r="F412" t="s">
        <v>893</v>
      </c>
      <c r="G412" t="s">
        <v>894</v>
      </c>
      <c r="H412" t="s">
        <v>895</v>
      </c>
      <c r="I412" t="s">
        <v>896</v>
      </c>
      <c r="J412" t="s">
        <v>897</v>
      </c>
      <c r="K412" t="s">
        <v>914</v>
      </c>
      <c r="L412" t="s">
        <v>915</v>
      </c>
      <c r="M412" t="s">
        <v>916</v>
      </c>
      <c r="N412" t="s">
        <v>945</v>
      </c>
      <c r="O412" t="s">
        <v>946</v>
      </c>
      <c r="P412" t="s">
        <v>947</v>
      </c>
      <c r="Q412" t="s">
        <v>1007</v>
      </c>
      <c r="R412" t="s">
        <v>1008</v>
      </c>
    </row>
    <row r="413" spans="1:23" x14ac:dyDescent="0.25">
      <c r="A413" t="s">
        <v>844</v>
      </c>
      <c r="B413" t="s">
        <v>845</v>
      </c>
      <c r="C413" t="s">
        <v>1539</v>
      </c>
      <c r="D413" t="s">
        <v>1540</v>
      </c>
      <c r="E413" t="s">
        <v>892</v>
      </c>
      <c r="F413" t="s">
        <v>893</v>
      </c>
      <c r="G413" t="s">
        <v>894</v>
      </c>
      <c r="H413" t="s">
        <v>895</v>
      </c>
      <c r="I413" t="s">
        <v>896</v>
      </c>
      <c r="J413" t="s">
        <v>897</v>
      </c>
      <c r="K413" t="s">
        <v>1350</v>
      </c>
      <c r="L413" t="s">
        <v>1351</v>
      </c>
      <c r="M413" t="s">
        <v>1352</v>
      </c>
      <c r="N413" t="s">
        <v>1353</v>
      </c>
      <c r="O413" t="s">
        <v>1354</v>
      </c>
      <c r="P413" t="s">
        <v>1355</v>
      </c>
      <c r="Q413" t="s">
        <v>1541</v>
      </c>
      <c r="R413" t="s">
        <v>1542</v>
      </c>
      <c r="S413" t="s">
        <v>1543</v>
      </c>
      <c r="T413" t="s">
        <v>1544</v>
      </c>
      <c r="U413" t="s">
        <v>1545</v>
      </c>
    </row>
    <row r="414" spans="1:23" x14ac:dyDescent="0.25">
      <c r="A414" t="s">
        <v>846</v>
      </c>
      <c r="B414" t="s">
        <v>847</v>
      </c>
      <c r="C414" t="s">
        <v>1539</v>
      </c>
      <c r="D414" t="s">
        <v>1546</v>
      </c>
      <c r="E414" t="s">
        <v>892</v>
      </c>
      <c r="F414" t="s">
        <v>893</v>
      </c>
      <c r="G414" t="s">
        <v>894</v>
      </c>
      <c r="H414" t="s">
        <v>895</v>
      </c>
      <c r="I414" t="s">
        <v>896</v>
      </c>
      <c r="J414" t="s">
        <v>897</v>
      </c>
      <c r="K414" t="s">
        <v>1350</v>
      </c>
      <c r="L414" t="s">
        <v>1351</v>
      </c>
      <c r="M414" t="s">
        <v>1352</v>
      </c>
      <c r="N414" t="s">
        <v>1353</v>
      </c>
      <c r="O414" t="s">
        <v>1354</v>
      </c>
      <c r="P414" t="s">
        <v>1355</v>
      </c>
      <c r="Q414" t="s">
        <v>1541</v>
      </c>
      <c r="R414" t="s">
        <v>1542</v>
      </c>
      <c r="S414" t="s">
        <v>1543</v>
      </c>
      <c r="T414" t="s">
        <v>1544</v>
      </c>
      <c r="U414" t="s">
        <v>1545</v>
      </c>
    </row>
    <row r="415" spans="1:23" x14ac:dyDescent="0.25">
      <c r="A415" t="s">
        <v>848</v>
      </c>
      <c r="B415" t="s">
        <v>849</v>
      </c>
      <c r="C415" t="s">
        <v>1539</v>
      </c>
      <c r="D415" t="s">
        <v>1547</v>
      </c>
      <c r="E415" t="s">
        <v>892</v>
      </c>
      <c r="F415" t="s">
        <v>893</v>
      </c>
      <c r="G415" t="s">
        <v>894</v>
      </c>
      <c r="H415" t="s">
        <v>895</v>
      </c>
      <c r="I415" t="s">
        <v>896</v>
      </c>
      <c r="J415" t="s">
        <v>897</v>
      </c>
      <c r="K415" t="s">
        <v>1350</v>
      </c>
      <c r="L415" t="s">
        <v>1351</v>
      </c>
      <c r="M415" t="s">
        <v>1352</v>
      </c>
      <c r="N415" t="s">
        <v>1353</v>
      </c>
      <c r="O415" t="s">
        <v>1354</v>
      </c>
      <c r="P415" t="s">
        <v>1355</v>
      </c>
      <c r="Q415" t="s">
        <v>1541</v>
      </c>
      <c r="R415" t="s">
        <v>1542</v>
      </c>
      <c r="S415" t="s">
        <v>1543</v>
      </c>
      <c r="T415" t="s">
        <v>1544</v>
      </c>
      <c r="U415" t="s">
        <v>1545</v>
      </c>
    </row>
    <row r="416" spans="1:23" x14ac:dyDescent="0.25">
      <c r="A416" t="s">
        <v>850</v>
      </c>
      <c r="B416" t="s">
        <v>851</v>
      </c>
      <c r="C416" t="s">
        <v>1539</v>
      </c>
      <c r="D416" t="s">
        <v>1548</v>
      </c>
      <c r="E416" t="s">
        <v>892</v>
      </c>
      <c r="F416" t="s">
        <v>893</v>
      </c>
      <c r="G416" t="s">
        <v>894</v>
      </c>
      <c r="H416" t="s">
        <v>895</v>
      </c>
      <c r="I416" t="s">
        <v>896</v>
      </c>
      <c r="J416" t="s">
        <v>897</v>
      </c>
      <c r="K416" t="s">
        <v>1350</v>
      </c>
      <c r="L416" t="s">
        <v>1351</v>
      </c>
      <c r="M416" t="s">
        <v>1352</v>
      </c>
      <c r="N416" t="s">
        <v>1353</v>
      </c>
      <c r="O416" t="s">
        <v>1354</v>
      </c>
      <c r="P416" t="s">
        <v>1355</v>
      </c>
      <c r="Q416" t="s">
        <v>1541</v>
      </c>
      <c r="R416" t="s">
        <v>1542</v>
      </c>
      <c r="S416" t="s">
        <v>1543</v>
      </c>
      <c r="T416" t="s">
        <v>1544</v>
      </c>
      <c r="U416" t="s">
        <v>1545</v>
      </c>
    </row>
    <row r="417" spans="1:21" x14ac:dyDescent="0.25">
      <c r="A417" t="s">
        <v>852</v>
      </c>
      <c r="B417" t="s">
        <v>853</v>
      </c>
      <c r="C417" t="s">
        <v>1539</v>
      </c>
      <c r="D417" t="s">
        <v>1549</v>
      </c>
      <c r="E417" t="s">
        <v>892</v>
      </c>
      <c r="F417" t="s">
        <v>893</v>
      </c>
      <c r="G417" t="s">
        <v>894</v>
      </c>
      <c r="H417" t="s">
        <v>895</v>
      </c>
      <c r="I417" t="s">
        <v>896</v>
      </c>
      <c r="J417" t="s">
        <v>897</v>
      </c>
      <c r="K417" t="s">
        <v>1350</v>
      </c>
      <c r="L417" t="s">
        <v>1351</v>
      </c>
      <c r="M417" t="s">
        <v>1352</v>
      </c>
      <c r="N417" t="s">
        <v>1353</v>
      </c>
      <c r="O417" t="s">
        <v>1354</v>
      </c>
      <c r="P417" t="s">
        <v>1355</v>
      </c>
      <c r="Q417" t="s">
        <v>1541</v>
      </c>
      <c r="R417" t="s">
        <v>1542</v>
      </c>
      <c r="S417" t="s">
        <v>1543</v>
      </c>
      <c r="T417" t="s">
        <v>1544</v>
      </c>
      <c r="U417" t="s">
        <v>1545</v>
      </c>
    </row>
    <row r="418" spans="1:21" x14ac:dyDescent="0.25">
      <c r="A418" t="s">
        <v>854</v>
      </c>
      <c r="B418" t="s">
        <v>855</v>
      </c>
      <c r="C418" t="s">
        <v>1550</v>
      </c>
      <c r="D418" t="s">
        <v>1551</v>
      </c>
      <c r="E418" t="s">
        <v>892</v>
      </c>
      <c r="F418" t="s">
        <v>893</v>
      </c>
      <c r="G418" t="s">
        <v>894</v>
      </c>
      <c r="H418" t="s">
        <v>895</v>
      </c>
      <c r="I418" t="s">
        <v>896</v>
      </c>
      <c r="J418" t="s">
        <v>897</v>
      </c>
      <c r="K418" t="s">
        <v>898</v>
      </c>
      <c r="L418" t="s">
        <v>899</v>
      </c>
      <c r="M418" t="s">
        <v>900</v>
      </c>
      <c r="N418" t="s">
        <v>1033</v>
      </c>
      <c r="O418" t="s">
        <v>1552</v>
      </c>
      <c r="P418" t="s">
        <v>1553</v>
      </c>
      <c r="Q418" t="s">
        <v>1554</v>
      </c>
      <c r="R418" t="s">
        <v>1555</v>
      </c>
      <c r="S418" t="s">
        <v>1556</v>
      </c>
      <c r="T418" t="s">
        <v>1557</v>
      </c>
    </row>
    <row r="419" spans="1:21" x14ac:dyDescent="0.25">
      <c r="A419" t="s">
        <v>856</v>
      </c>
      <c r="B419" t="s">
        <v>857</v>
      </c>
      <c r="C419" t="s">
        <v>1550</v>
      </c>
      <c r="D419" t="s">
        <v>1558</v>
      </c>
      <c r="E419" t="s">
        <v>892</v>
      </c>
      <c r="F419" t="s">
        <v>893</v>
      </c>
      <c r="G419" t="s">
        <v>894</v>
      </c>
      <c r="H419" t="s">
        <v>895</v>
      </c>
      <c r="I419" t="s">
        <v>896</v>
      </c>
      <c r="J419" t="s">
        <v>897</v>
      </c>
      <c r="K419" t="s">
        <v>898</v>
      </c>
      <c r="L419" t="s">
        <v>899</v>
      </c>
      <c r="M419" t="s">
        <v>900</v>
      </c>
      <c r="N419" t="s">
        <v>1033</v>
      </c>
      <c r="O419" t="s">
        <v>1552</v>
      </c>
      <c r="P419" t="s">
        <v>1553</v>
      </c>
      <c r="Q419" t="s">
        <v>1554</v>
      </c>
      <c r="R419" t="s">
        <v>1555</v>
      </c>
      <c r="S419" t="s">
        <v>1556</v>
      </c>
      <c r="T419" t="s">
        <v>1557</v>
      </c>
    </row>
    <row r="420" spans="1:21" x14ac:dyDescent="0.25">
      <c r="A420" t="s">
        <v>858</v>
      </c>
      <c r="B420" t="s">
        <v>859</v>
      </c>
      <c r="C420" t="s">
        <v>1550</v>
      </c>
      <c r="D420" t="s">
        <v>1559</v>
      </c>
      <c r="E420" t="s">
        <v>892</v>
      </c>
      <c r="F420" t="s">
        <v>893</v>
      </c>
      <c r="G420" t="s">
        <v>894</v>
      </c>
      <c r="H420" t="s">
        <v>895</v>
      </c>
      <c r="I420" t="s">
        <v>896</v>
      </c>
      <c r="J420" t="s">
        <v>897</v>
      </c>
      <c r="K420" t="s">
        <v>898</v>
      </c>
      <c r="L420" t="s">
        <v>899</v>
      </c>
      <c r="M420" t="s">
        <v>900</v>
      </c>
      <c r="N420" t="s">
        <v>1033</v>
      </c>
      <c r="O420" t="s">
        <v>1552</v>
      </c>
      <c r="P420" t="s">
        <v>1553</v>
      </c>
      <c r="Q420" t="s">
        <v>1554</v>
      </c>
      <c r="R420" t="s">
        <v>1555</v>
      </c>
      <c r="S420" t="s">
        <v>1556</v>
      </c>
      <c r="T420" t="s">
        <v>1557</v>
      </c>
    </row>
    <row r="421" spans="1:21" x14ac:dyDescent="0.25">
      <c r="A421" t="s">
        <v>860</v>
      </c>
      <c r="B421" t="s">
        <v>861</v>
      </c>
      <c r="C421" t="s">
        <v>1560</v>
      </c>
      <c r="D421" t="s">
        <v>1561</v>
      </c>
      <c r="E421" t="s">
        <v>892</v>
      </c>
      <c r="F421" t="s">
        <v>893</v>
      </c>
      <c r="G421" t="s">
        <v>894</v>
      </c>
      <c r="H421" t="s">
        <v>895</v>
      </c>
      <c r="I421" t="s">
        <v>896</v>
      </c>
      <c r="J421" t="s">
        <v>897</v>
      </c>
      <c r="K421" t="s">
        <v>898</v>
      </c>
      <c r="L421" t="s">
        <v>899</v>
      </c>
      <c r="M421" t="s">
        <v>1562</v>
      </c>
      <c r="N421" t="s">
        <v>1563</v>
      </c>
      <c r="O421" t="s">
        <v>1564</v>
      </c>
      <c r="P421" t="s">
        <v>1565</v>
      </c>
    </row>
    <row r="422" spans="1:21" x14ac:dyDescent="0.25">
      <c r="A422" t="s">
        <v>862</v>
      </c>
      <c r="B422" t="s">
        <v>863</v>
      </c>
      <c r="C422" t="s">
        <v>1419</v>
      </c>
      <c r="D422" t="s">
        <v>1566</v>
      </c>
      <c r="E422" t="s">
        <v>892</v>
      </c>
      <c r="F422" t="s">
        <v>893</v>
      </c>
      <c r="G422" t="s">
        <v>894</v>
      </c>
      <c r="H422" t="s">
        <v>895</v>
      </c>
      <c r="I422" t="s">
        <v>896</v>
      </c>
      <c r="J422" t="s">
        <v>897</v>
      </c>
      <c r="K422" t="s">
        <v>914</v>
      </c>
      <c r="L422" t="s">
        <v>915</v>
      </c>
      <c r="M422" t="s">
        <v>961</v>
      </c>
      <c r="N422" t="s">
        <v>1019</v>
      </c>
      <c r="O422" t="s">
        <v>1020</v>
      </c>
      <c r="P422" t="s">
        <v>1021</v>
      </c>
      <c r="Q422" t="s">
        <v>1022</v>
      </c>
      <c r="R422" t="s">
        <v>1421</v>
      </c>
      <c r="S422" t="s">
        <v>1422</v>
      </c>
    </row>
    <row r="423" spans="1:21" x14ac:dyDescent="0.25">
      <c r="A423" t="s">
        <v>864</v>
      </c>
      <c r="B423" t="s">
        <v>865</v>
      </c>
      <c r="C423" t="s">
        <v>1419</v>
      </c>
      <c r="D423" t="s">
        <v>1567</v>
      </c>
      <c r="E423" t="s">
        <v>892</v>
      </c>
      <c r="F423" t="s">
        <v>893</v>
      </c>
      <c r="G423" t="s">
        <v>894</v>
      </c>
      <c r="H423" t="s">
        <v>895</v>
      </c>
      <c r="I423" t="s">
        <v>896</v>
      </c>
      <c r="J423" t="s">
        <v>897</v>
      </c>
      <c r="K423" t="s">
        <v>914</v>
      </c>
      <c r="L423" t="s">
        <v>915</v>
      </c>
      <c r="M423" t="s">
        <v>961</v>
      </c>
      <c r="N423" t="s">
        <v>1019</v>
      </c>
      <c r="O423" t="s">
        <v>1020</v>
      </c>
      <c r="P423" t="s">
        <v>1021</v>
      </c>
      <c r="Q423" t="s">
        <v>1022</v>
      </c>
      <c r="R423" t="s">
        <v>1421</v>
      </c>
      <c r="S423" t="s">
        <v>1422</v>
      </c>
    </row>
    <row r="424" spans="1:21" x14ac:dyDescent="0.25">
      <c r="A424" t="s">
        <v>866</v>
      </c>
      <c r="B424" t="s">
        <v>867</v>
      </c>
      <c r="C424" t="s">
        <v>1419</v>
      </c>
      <c r="D424" t="s">
        <v>1568</v>
      </c>
      <c r="E424" t="s">
        <v>892</v>
      </c>
      <c r="F424" t="s">
        <v>893</v>
      </c>
      <c r="G424" t="s">
        <v>894</v>
      </c>
      <c r="H424" t="s">
        <v>895</v>
      </c>
      <c r="I424" t="s">
        <v>896</v>
      </c>
      <c r="J424" t="s">
        <v>897</v>
      </c>
      <c r="K424" t="s">
        <v>914</v>
      </c>
      <c r="L424" t="s">
        <v>915</v>
      </c>
      <c r="M424" t="s">
        <v>961</v>
      </c>
      <c r="N424" t="s">
        <v>1019</v>
      </c>
      <c r="O424" t="s">
        <v>1020</v>
      </c>
      <c r="P424" t="s">
        <v>1021</v>
      </c>
      <c r="Q424" t="s">
        <v>1022</v>
      </c>
      <c r="R424" t="s">
        <v>1421</v>
      </c>
      <c r="S424" t="s">
        <v>1422</v>
      </c>
    </row>
    <row r="425" spans="1:21" x14ac:dyDescent="0.25">
      <c r="A425" t="s">
        <v>868</v>
      </c>
      <c r="B425" t="s">
        <v>869</v>
      </c>
      <c r="C425" t="s">
        <v>1419</v>
      </c>
      <c r="D425" t="s">
        <v>1569</v>
      </c>
      <c r="E425" t="s">
        <v>892</v>
      </c>
      <c r="F425" t="s">
        <v>893</v>
      </c>
      <c r="G425" t="s">
        <v>894</v>
      </c>
      <c r="H425" t="s">
        <v>895</v>
      </c>
      <c r="I425" t="s">
        <v>896</v>
      </c>
      <c r="J425" t="s">
        <v>897</v>
      </c>
      <c r="K425" t="s">
        <v>914</v>
      </c>
      <c r="L425" t="s">
        <v>915</v>
      </c>
      <c r="M425" t="s">
        <v>961</v>
      </c>
      <c r="N425" t="s">
        <v>1019</v>
      </c>
      <c r="O425" t="s">
        <v>1020</v>
      </c>
      <c r="P425" t="s">
        <v>1021</v>
      </c>
      <c r="Q425" t="s">
        <v>1022</v>
      </c>
      <c r="R425" t="s">
        <v>1421</v>
      </c>
      <c r="S425" t="s">
        <v>1422</v>
      </c>
    </row>
    <row r="426" spans="1:21" x14ac:dyDescent="0.25">
      <c r="A426" t="s">
        <v>870</v>
      </c>
      <c r="B426" t="s">
        <v>871</v>
      </c>
      <c r="C426" t="s">
        <v>1419</v>
      </c>
      <c r="D426" t="s">
        <v>1570</v>
      </c>
      <c r="E426" t="s">
        <v>892</v>
      </c>
      <c r="F426" t="s">
        <v>893</v>
      </c>
      <c r="G426" t="s">
        <v>894</v>
      </c>
      <c r="H426" t="s">
        <v>895</v>
      </c>
      <c r="I426" t="s">
        <v>896</v>
      </c>
      <c r="J426" t="s">
        <v>897</v>
      </c>
      <c r="K426" t="s">
        <v>914</v>
      </c>
      <c r="L426" t="s">
        <v>915</v>
      </c>
      <c r="M426" t="s">
        <v>961</v>
      </c>
      <c r="N426" t="s">
        <v>1019</v>
      </c>
      <c r="O426" t="s">
        <v>1020</v>
      </c>
      <c r="P426" t="s">
        <v>1021</v>
      </c>
      <c r="Q426" t="s">
        <v>1022</v>
      </c>
      <c r="R426" t="s">
        <v>1421</v>
      </c>
      <c r="S426" t="s">
        <v>1422</v>
      </c>
    </row>
    <row r="427" spans="1:21" x14ac:dyDescent="0.25">
      <c r="A427" t="s">
        <v>872</v>
      </c>
      <c r="B427" t="s">
        <v>873</v>
      </c>
      <c r="C427" t="s">
        <v>1419</v>
      </c>
      <c r="D427" t="s">
        <v>1571</v>
      </c>
      <c r="E427" t="s">
        <v>892</v>
      </c>
      <c r="F427" t="s">
        <v>893</v>
      </c>
      <c r="G427" t="s">
        <v>894</v>
      </c>
      <c r="H427" t="s">
        <v>895</v>
      </c>
      <c r="I427" t="s">
        <v>896</v>
      </c>
      <c r="J427" t="s">
        <v>897</v>
      </c>
      <c r="K427" t="s">
        <v>914</v>
      </c>
      <c r="L427" t="s">
        <v>915</v>
      </c>
      <c r="M427" t="s">
        <v>961</v>
      </c>
      <c r="N427" t="s">
        <v>1019</v>
      </c>
      <c r="O427" t="s">
        <v>1020</v>
      </c>
      <c r="P427" t="s">
        <v>1021</v>
      </c>
      <c r="Q427" t="s">
        <v>1022</v>
      </c>
      <c r="R427" t="s">
        <v>1421</v>
      </c>
      <c r="S427" t="s">
        <v>1422</v>
      </c>
    </row>
    <row r="428" spans="1:21" x14ac:dyDescent="0.25">
      <c r="A428" t="s">
        <v>874</v>
      </c>
      <c r="B428" t="s">
        <v>875</v>
      </c>
      <c r="C428" t="s">
        <v>1419</v>
      </c>
      <c r="D428" t="s">
        <v>1572</v>
      </c>
      <c r="E428" t="s">
        <v>892</v>
      </c>
      <c r="F428" t="s">
        <v>893</v>
      </c>
      <c r="G428" t="s">
        <v>894</v>
      </c>
      <c r="H428" t="s">
        <v>895</v>
      </c>
      <c r="I428" t="s">
        <v>896</v>
      </c>
      <c r="J428" t="s">
        <v>897</v>
      </c>
      <c r="K428" t="s">
        <v>914</v>
      </c>
      <c r="L428" t="s">
        <v>915</v>
      </c>
      <c r="M428" t="s">
        <v>961</v>
      </c>
      <c r="N428" t="s">
        <v>1019</v>
      </c>
      <c r="O428" t="s">
        <v>1020</v>
      </c>
      <c r="P428" t="s">
        <v>1021</v>
      </c>
      <c r="Q428" t="s">
        <v>1022</v>
      </c>
      <c r="R428" t="s">
        <v>1421</v>
      </c>
      <c r="S428" t="s">
        <v>1422</v>
      </c>
    </row>
    <row r="429" spans="1:21" x14ac:dyDescent="0.25">
      <c r="A429" t="s">
        <v>876</v>
      </c>
      <c r="B429" t="s">
        <v>877</v>
      </c>
      <c r="C429" t="s">
        <v>1419</v>
      </c>
      <c r="D429" t="s">
        <v>1573</v>
      </c>
      <c r="E429" t="s">
        <v>892</v>
      </c>
      <c r="F429" t="s">
        <v>893</v>
      </c>
      <c r="G429" t="s">
        <v>894</v>
      </c>
      <c r="H429" t="s">
        <v>895</v>
      </c>
      <c r="I429" t="s">
        <v>896</v>
      </c>
      <c r="J429" t="s">
        <v>897</v>
      </c>
      <c r="K429" t="s">
        <v>914</v>
      </c>
      <c r="L429" t="s">
        <v>915</v>
      </c>
      <c r="M429" t="s">
        <v>961</v>
      </c>
      <c r="N429" t="s">
        <v>1019</v>
      </c>
      <c r="O429" t="s">
        <v>1020</v>
      </c>
      <c r="P429" t="s">
        <v>1021</v>
      </c>
      <c r="Q429" t="s">
        <v>1022</v>
      </c>
      <c r="R429" t="s">
        <v>1421</v>
      </c>
      <c r="S429" t="s">
        <v>1422</v>
      </c>
    </row>
    <row r="430" spans="1:21" x14ac:dyDescent="0.25">
      <c r="A430" t="s">
        <v>878</v>
      </c>
      <c r="B430" t="s">
        <v>879</v>
      </c>
      <c r="C430" t="s">
        <v>1419</v>
      </c>
      <c r="D430" t="s">
        <v>1574</v>
      </c>
      <c r="E430" t="s">
        <v>892</v>
      </c>
      <c r="F430" t="s">
        <v>893</v>
      </c>
      <c r="G430" t="s">
        <v>894</v>
      </c>
      <c r="H430" t="s">
        <v>895</v>
      </c>
      <c r="I430" t="s">
        <v>896</v>
      </c>
      <c r="J430" t="s">
        <v>897</v>
      </c>
      <c r="K430" t="s">
        <v>914</v>
      </c>
      <c r="L430" t="s">
        <v>915</v>
      </c>
      <c r="M430" t="s">
        <v>961</v>
      </c>
      <c r="N430" t="s">
        <v>1019</v>
      </c>
      <c r="O430" t="s">
        <v>1020</v>
      </c>
      <c r="P430" t="s">
        <v>1021</v>
      </c>
      <c r="Q430" t="s">
        <v>1022</v>
      </c>
      <c r="R430" t="s">
        <v>1421</v>
      </c>
      <c r="S430" t="s">
        <v>1422</v>
      </c>
    </row>
    <row r="431" spans="1:21" x14ac:dyDescent="0.25">
      <c r="A431" t="s">
        <v>880</v>
      </c>
      <c r="B431" t="s">
        <v>881</v>
      </c>
      <c r="C431" t="s">
        <v>1419</v>
      </c>
      <c r="D431" t="s">
        <v>1575</v>
      </c>
      <c r="E431" t="s">
        <v>892</v>
      </c>
      <c r="F431" t="s">
        <v>893</v>
      </c>
      <c r="G431" t="s">
        <v>894</v>
      </c>
      <c r="H431" t="s">
        <v>895</v>
      </c>
      <c r="I431" t="s">
        <v>896</v>
      </c>
      <c r="J431" t="s">
        <v>897</v>
      </c>
      <c r="K431" t="s">
        <v>914</v>
      </c>
      <c r="L431" t="s">
        <v>915</v>
      </c>
      <c r="M431" t="s">
        <v>961</v>
      </c>
      <c r="N431" t="s">
        <v>1019</v>
      </c>
      <c r="O431" t="s">
        <v>1020</v>
      </c>
      <c r="P431" t="s">
        <v>1021</v>
      </c>
      <c r="Q431" t="s">
        <v>1022</v>
      </c>
      <c r="R431" t="s">
        <v>1421</v>
      </c>
      <c r="S431" t="s">
        <v>1422</v>
      </c>
    </row>
    <row r="432" spans="1:21" x14ac:dyDescent="0.25">
      <c r="A432" t="s">
        <v>882</v>
      </c>
      <c r="B432" t="s">
        <v>883</v>
      </c>
      <c r="C432" t="s">
        <v>979</v>
      </c>
      <c r="D432" t="s">
        <v>1576</v>
      </c>
      <c r="E432" t="s">
        <v>892</v>
      </c>
      <c r="F432" t="s">
        <v>893</v>
      </c>
      <c r="G432" t="s">
        <v>894</v>
      </c>
      <c r="H432" t="s">
        <v>895</v>
      </c>
      <c r="I432" t="s">
        <v>896</v>
      </c>
      <c r="J432" t="s">
        <v>897</v>
      </c>
      <c r="K432" t="s">
        <v>914</v>
      </c>
      <c r="L432" t="s">
        <v>915</v>
      </c>
      <c r="M432" t="s">
        <v>916</v>
      </c>
      <c r="N432" t="s">
        <v>917</v>
      </c>
      <c r="O432" t="s">
        <v>918</v>
      </c>
      <c r="P432" t="s">
        <v>981</v>
      </c>
      <c r="Q432" t="s">
        <v>982</v>
      </c>
      <c r="R432" t="s">
        <v>983</v>
      </c>
      <c r="S432" t="s">
        <v>984</v>
      </c>
      <c r="T432" t="s">
        <v>985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abSelected="1" workbookViewId="0">
      <selection activeCell="D4" sqref="D4"/>
    </sheetView>
  </sheetViews>
  <sheetFormatPr defaultRowHeight="15" x14ac:dyDescent="0.25"/>
  <sheetData>
    <row r="2" spans="1:1" x14ac:dyDescent="0.25">
      <c r="A2" t="s">
        <v>1579</v>
      </c>
    </row>
    <row r="3" spans="1:1" x14ac:dyDescent="0.25">
      <c r="A3" t="s">
        <v>1580</v>
      </c>
    </row>
    <row r="4" spans="1:1" x14ac:dyDescent="0.25">
      <c r="A4" t="s">
        <v>1581</v>
      </c>
    </row>
    <row r="5" spans="1:1" x14ac:dyDescent="0.25">
      <c r="A5" t="s">
        <v>1578</v>
      </c>
    </row>
    <row r="6" spans="1:1" x14ac:dyDescent="0.25">
      <c r="A6" t="s">
        <v>1582</v>
      </c>
    </row>
    <row r="7" spans="1:1" x14ac:dyDescent="0.25">
      <c r="A7" t="s">
        <v>110</v>
      </c>
    </row>
    <row r="8" spans="1:1" x14ac:dyDescent="0.25">
      <c r="A8" t="s">
        <v>120</v>
      </c>
    </row>
    <row r="9" spans="1:1" x14ac:dyDescent="0.25">
      <c r="A9" t="s">
        <v>1583</v>
      </c>
    </row>
    <row r="10" spans="1:1" x14ac:dyDescent="0.25">
      <c r="A10" t="s">
        <v>168</v>
      </c>
    </row>
    <row r="11" spans="1:1" x14ac:dyDescent="0.25">
      <c r="A11" t="s">
        <v>216</v>
      </c>
    </row>
    <row r="12" spans="1:1" x14ac:dyDescent="0.25">
      <c r="A12" t="s">
        <v>296</v>
      </c>
    </row>
    <row r="13" spans="1:1" x14ac:dyDescent="0.25">
      <c r="A13" t="s">
        <v>326</v>
      </c>
    </row>
    <row r="14" spans="1:1" x14ac:dyDescent="0.25">
      <c r="A14" t="s">
        <v>424</v>
      </c>
    </row>
    <row r="15" spans="1:1" x14ac:dyDescent="0.25">
      <c r="A15" t="s">
        <v>476</v>
      </c>
    </row>
    <row r="16" spans="1:1" x14ac:dyDescent="0.25">
      <c r="A16" t="s">
        <v>496</v>
      </c>
    </row>
    <row r="17" spans="1:1" x14ac:dyDescent="0.25">
      <c r="A17" t="s">
        <v>542</v>
      </c>
    </row>
    <row r="18" spans="1:1" x14ac:dyDescent="0.25">
      <c r="A18" t="s">
        <v>564</v>
      </c>
    </row>
    <row r="19" spans="1:1" x14ac:dyDescent="0.25">
      <c r="A19" t="s">
        <v>1584</v>
      </c>
    </row>
    <row r="20" spans="1:1" x14ac:dyDescent="0.25">
      <c r="A20" t="s">
        <v>1585</v>
      </c>
    </row>
    <row r="21" spans="1:1" x14ac:dyDescent="0.25">
      <c r="A21" t="s">
        <v>1586</v>
      </c>
    </row>
    <row r="22" spans="1:1" x14ac:dyDescent="0.25">
      <c r="A22" t="s">
        <v>1587</v>
      </c>
    </row>
    <row r="23" spans="1:1" x14ac:dyDescent="0.25">
      <c r="A23" t="s">
        <v>1588</v>
      </c>
    </row>
    <row r="24" spans="1:1" x14ac:dyDescent="0.25">
      <c r="A24" t="s">
        <v>1589</v>
      </c>
    </row>
    <row r="25" spans="1:1" x14ac:dyDescent="0.25">
      <c r="A25" t="s">
        <v>1590</v>
      </c>
    </row>
    <row r="26" spans="1:1" x14ac:dyDescent="0.25">
      <c r="A26" t="s">
        <v>1591</v>
      </c>
    </row>
    <row r="27" spans="1:1" x14ac:dyDescent="0.25">
      <c r="A27" t="s">
        <v>1592</v>
      </c>
    </row>
    <row r="28" spans="1:1" x14ac:dyDescent="0.25">
      <c r="A28" t="s">
        <v>1593</v>
      </c>
    </row>
    <row r="29" spans="1:1" x14ac:dyDescent="0.25">
      <c r="A29" t="s">
        <v>1594</v>
      </c>
    </row>
    <row r="30" spans="1:1" x14ac:dyDescent="0.25">
      <c r="A30" t="s">
        <v>1595</v>
      </c>
    </row>
    <row r="31" spans="1:1" x14ac:dyDescent="0.25">
      <c r="A31" t="s">
        <v>1596</v>
      </c>
    </row>
    <row r="32" spans="1:1" x14ac:dyDescent="0.25">
      <c r="A32" t="s">
        <v>1597</v>
      </c>
    </row>
    <row r="33" spans="1:1" x14ac:dyDescent="0.25">
      <c r="A33" t="s">
        <v>1598</v>
      </c>
    </row>
    <row r="34" spans="1:1" x14ac:dyDescent="0.25">
      <c r="A34" t="s">
        <v>140</v>
      </c>
    </row>
    <row r="35" spans="1:1" x14ac:dyDescent="0.25">
      <c r="A35" t="s">
        <v>152</v>
      </c>
    </row>
    <row r="36" spans="1:1" x14ac:dyDescent="0.25">
      <c r="A36" t="s">
        <v>320</v>
      </c>
    </row>
    <row r="37" spans="1:1" x14ac:dyDescent="0.25">
      <c r="A37" t="s">
        <v>474</v>
      </c>
    </row>
    <row r="38" spans="1:1" x14ac:dyDescent="0.25">
      <c r="A38" t="s">
        <v>538</v>
      </c>
    </row>
    <row r="39" spans="1:1" x14ac:dyDescent="0.25">
      <c r="A39" t="s">
        <v>540</v>
      </c>
    </row>
    <row r="40" spans="1:1" x14ac:dyDescent="0.25">
      <c r="A40" t="s">
        <v>1599</v>
      </c>
    </row>
    <row r="41" spans="1:1" x14ac:dyDescent="0.25">
      <c r="A41" t="s">
        <v>1600</v>
      </c>
    </row>
    <row r="42" spans="1:1" x14ac:dyDescent="0.25">
      <c r="A42" t="s">
        <v>644</v>
      </c>
    </row>
    <row r="43" spans="1:1" x14ac:dyDescent="0.25">
      <c r="A43" t="s">
        <v>1601</v>
      </c>
    </row>
    <row r="44" spans="1:1" x14ac:dyDescent="0.25">
      <c r="A44" t="s">
        <v>1602</v>
      </c>
    </row>
    <row r="45" spans="1:1" x14ac:dyDescent="0.25">
      <c r="A45" t="s">
        <v>1603</v>
      </c>
    </row>
    <row r="46" spans="1:1" x14ac:dyDescent="0.25">
      <c r="A46" t="s">
        <v>1604</v>
      </c>
    </row>
    <row r="47" spans="1:1" x14ac:dyDescent="0.25">
      <c r="A47" t="s">
        <v>1605</v>
      </c>
    </row>
    <row r="48" spans="1:1" x14ac:dyDescent="0.25">
      <c r="A48" t="s">
        <v>1606</v>
      </c>
    </row>
    <row r="49" spans="1:1" x14ac:dyDescent="0.25">
      <c r="A49" t="s">
        <v>1607</v>
      </c>
    </row>
  </sheetData>
  <sortState ref="A28:A93">
    <sortCondition ref="A28:A93" customList="&gt;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Domains</vt:lpstr>
      <vt:lpstr>Architecture</vt:lpstr>
      <vt:lpstr>Len</vt:lpstr>
      <vt:lpstr>Taxonomy</vt:lpstr>
      <vt:lpstr>Choise</vt:lpstr>
      <vt:lpstr>ID</vt:lpstr>
      <vt:lpstr>Len</vt:lpstr>
      <vt:lpstr>Se</vt:lpstr>
      <vt:lpstr>ас</vt:lpstr>
      <vt:lpstr>пр</vt:lpstr>
      <vt:lpstr>срп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АННА</cp:lastModifiedBy>
  <dcterms:created xsi:type="dcterms:W3CDTF">2015-05-10T18:36:20Z</dcterms:created>
  <dcterms:modified xsi:type="dcterms:W3CDTF">2016-09-08T21:00:52Z</dcterms:modified>
</cp:coreProperties>
</file>