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lov\Desktop\"/>
    </mc:Choice>
  </mc:AlternateContent>
  <bookViews>
    <workbookView xWindow="0" yWindow="0" windowWidth="16380" windowHeight="8196" tabRatio="500"/>
  </bookViews>
  <sheets>
    <sheet name="RESULTS" sheetId="2" r:id="rId1"/>
    <sheet name="Лист1" sheetId="1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E6" i="2"/>
  <c r="F12" i="2" s="1"/>
  <c r="H5" i="2"/>
  <c r="I11" i="2" s="1"/>
  <c r="D5" i="2"/>
  <c r="E11" i="2" s="1"/>
  <c r="G4" i="2"/>
  <c r="H10" i="2" s="1"/>
  <c r="C4" i="2"/>
  <c r="D10" i="2" s="1"/>
  <c r="F3" i="2"/>
  <c r="G9" i="2" s="1"/>
  <c r="B3" i="2"/>
  <c r="C9" i="2" s="1"/>
  <c r="C22" i="1"/>
  <c r="C9" i="1"/>
  <c r="F15" i="1" s="1"/>
  <c r="C3" i="2" l="1"/>
  <c r="D9" i="2" s="1"/>
  <c r="G3" i="2"/>
  <c r="H9" i="2" s="1"/>
  <c r="D4" i="2"/>
  <c r="E10" i="2" s="1"/>
  <c r="H4" i="2"/>
  <c r="I10" i="2" s="1"/>
  <c r="E5" i="2"/>
  <c r="F11" i="2" s="1"/>
  <c r="B6" i="2"/>
  <c r="C12" i="2" s="1"/>
  <c r="F6" i="2"/>
  <c r="G12" i="2" s="1"/>
  <c r="D3" i="2"/>
  <c r="E9" i="2" s="1"/>
  <c r="H3" i="2"/>
  <c r="I9" i="2" s="1"/>
  <c r="E4" i="2"/>
  <c r="F10" i="2" s="1"/>
  <c r="B5" i="2"/>
  <c r="C11" i="2" s="1"/>
  <c r="F5" i="2"/>
  <c r="G11" i="2" s="1"/>
  <c r="C6" i="2"/>
  <c r="D12" i="2" s="1"/>
  <c r="G6" i="2"/>
  <c r="H12" i="2" s="1"/>
  <c r="E3" i="2"/>
  <c r="F9" i="2" s="1"/>
  <c r="B4" i="2"/>
  <c r="C10" i="2" s="1"/>
  <c r="F4" i="2"/>
  <c r="G10" i="2" s="1"/>
  <c r="C5" i="2"/>
  <c r="D11" i="2" s="1"/>
  <c r="G5" i="2"/>
  <c r="H11" i="2" s="1"/>
  <c r="D6" i="2"/>
  <c r="E12" i="2" s="1"/>
  <c r="H6" i="2"/>
  <c r="I12" i="2" s="1"/>
  <c r="I13" i="1"/>
  <c r="E12" i="1"/>
  <c r="G14" i="1"/>
  <c r="H12" i="1"/>
  <c r="C15" i="1"/>
  <c r="F13" i="1"/>
  <c r="H15" i="1"/>
  <c r="I12" i="1"/>
  <c r="C14" i="1"/>
  <c r="D15" i="1"/>
  <c r="D12" i="1"/>
  <c r="E13" i="1"/>
  <c r="F14" i="1"/>
  <c r="G15" i="1"/>
  <c r="F12" i="1"/>
  <c r="C13" i="1"/>
  <c r="G13" i="1"/>
  <c r="D14" i="1"/>
  <c r="H14" i="1"/>
  <c r="E15" i="1"/>
  <c r="I15" i="1"/>
  <c r="C12" i="1"/>
  <c r="G12" i="1"/>
  <c r="D13" i="1"/>
  <c r="H13" i="1"/>
  <c r="E14" i="1"/>
  <c r="I14" i="1"/>
</calcChain>
</file>

<file path=xl/sharedStrings.xml><?xml version="1.0" encoding="utf-8"?>
<sst xmlns="http://schemas.openxmlformats.org/spreadsheetml/2006/main" count="29" uniqueCount="16">
  <si>
    <t>D.rerio</t>
  </si>
  <si>
    <t>A</t>
  </si>
  <si>
    <t>C</t>
  </si>
  <si>
    <t>G</t>
  </si>
  <si>
    <t>T</t>
  </si>
  <si>
    <t>N</t>
  </si>
  <si>
    <t>ЧАСТОТЫ</t>
  </si>
  <si>
    <t>epsilon</t>
  </si>
  <si>
    <t>PWM</t>
  </si>
  <si>
    <t>БАЗ. ЧАСТОТЫ</t>
  </si>
  <si>
    <t>eps(A)</t>
  </si>
  <si>
    <t>eps(C)</t>
  </si>
  <si>
    <t>eps(G)</t>
  </si>
  <si>
    <t>eps(T)</t>
  </si>
  <si>
    <t>GC-состав</t>
  </si>
  <si>
    <t>ПСЕВДОКАУНТЫ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</si>
</sst>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11" sqref="B11"/>
    </sheetView>
  </sheetViews>
  <sheetFormatPr defaultRowHeight="13.2" x14ac:dyDescent="0.25"/>
  <cols>
    <col min="1" max="1" width="18.88671875" customWidth="1"/>
    <col min="2" max="2" width="16.21875" customWidth="1"/>
  </cols>
  <sheetData>
    <row r="1" spans="1:9" ht="13.8" thickBot="1" x14ac:dyDescent="0.3">
      <c r="A1" s="1" t="s">
        <v>0</v>
      </c>
    </row>
    <row r="2" spans="1:9" x14ac:dyDescent="0.25">
      <c r="A2" s="4" t="s">
        <v>15</v>
      </c>
      <c r="B2" s="5">
        <v>-3</v>
      </c>
      <c r="C2" s="5">
        <v>-2</v>
      </c>
      <c r="D2" s="5">
        <v>-1</v>
      </c>
      <c r="E2" s="5">
        <v>1</v>
      </c>
      <c r="F2" s="5">
        <v>2</v>
      </c>
      <c r="G2" s="5">
        <v>3</v>
      </c>
      <c r="H2" s="6">
        <v>4</v>
      </c>
    </row>
    <row r="3" spans="1:9" x14ac:dyDescent="0.25">
      <c r="A3" s="7" t="s">
        <v>1</v>
      </c>
      <c r="B3" s="3">
        <f>(Лист1!C3+Лист1!$C$18)/(Лист1!$C$9+Лист1!$C$22)</f>
        <v>0.61985205917632946</v>
      </c>
      <c r="C3" s="3">
        <f>(Лист1!D3+Лист1!$C$18)/(Лист1!$C$9+Лист1!$C$22)</f>
        <v>0.38994402239104353</v>
      </c>
      <c r="D3" s="3">
        <f>(Лист1!E3+Лист1!$C$18)/(Лист1!$C$9+Лист1!$C$22)</f>
        <v>0.27998800479808078</v>
      </c>
      <c r="E3" s="3">
        <f>(Лист1!F3+Лист1!$C$18)/(Лист1!$C$9+Лист1!$C$22)</f>
        <v>0.99970011995201913</v>
      </c>
      <c r="F3" s="3">
        <f>(Лист1!G3+Лист1!$C$18)/(Лист1!$C$9+Лист1!$C$22)</f>
        <v>9.9960015993602559E-5</v>
      </c>
      <c r="G3" s="3">
        <f>(Лист1!H3+Лист1!$C$18)/(Лист1!$C$9+Лист1!$C$22)</f>
        <v>9.9960015993602559E-5</v>
      </c>
      <c r="H3" s="8">
        <f>(Лист1!I3+Лист1!$C$18)/(Лист1!$C$9+Лист1!$C$22)</f>
        <v>0.24000399840063974</v>
      </c>
    </row>
    <row r="4" spans="1:9" x14ac:dyDescent="0.25">
      <c r="A4" s="7" t="s">
        <v>2</v>
      </c>
      <c r="B4" s="3">
        <f>(Лист1!C4+Лист1!$C$18)/(Лист1!$C$9+Лист1!$C$22)</f>
        <v>5.0079968012794879E-2</v>
      </c>
      <c r="C4" s="3">
        <f>(Лист1!D4+Лист1!$C$18)/(Лист1!$C$9+Лист1!$C$22)</f>
        <v>0.23000799680127948</v>
      </c>
      <c r="D4" s="3">
        <f>(Лист1!E4+Лист1!$C$18)/(Лист1!$C$9+Лист1!$C$22)</f>
        <v>0.35995601759296275</v>
      </c>
      <c r="E4" s="3">
        <f>(Лист1!F4+Лист1!$C$18)/(Лист1!$C$9+Лист1!$C$22)</f>
        <v>9.9960015993602559E-5</v>
      </c>
      <c r="F4" s="3">
        <f>(Лист1!G4+Лист1!$C$18)/(Лист1!$C$9+Лист1!$C$22)</f>
        <v>9.9960015993602559E-5</v>
      </c>
      <c r="G4" s="3">
        <f>(Лист1!H4+Лист1!$C$18)/(Лист1!$C$9+Лист1!$C$22)</f>
        <v>9.9960015993602559E-5</v>
      </c>
      <c r="H4" s="8">
        <f>(Лист1!I4+Лист1!$C$18)/(Лист1!$C$9+Лист1!$C$22)</f>
        <v>0.12005197920831666</v>
      </c>
    </row>
    <row r="5" spans="1:9" x14ac:dyDescent="0.25">
      <c r="A5" s="7" t="s">
        <v>3</v>
      </c>
      <c r="B5" s="3">
        <f>(Лист1!C5+Лист1!$C$18)/(Лист1!$C$9+Лист1!$C$22)</f>
        <v>0.27998800479808078</v>
      </c>
      <c r="C5" s="3">
        <f>(Лист1!D5+Лист1!$C$18)/(Лист1!$C$9+Лист1!$C$22)</f>
        <v>0.17003198720511795</v>
      </c>
      <c r="D5" s="3">
        <f>(Лист1!E5+Лист1!$C$18)/(Лист1!$C$9+Лист1!$C$22)</f>
        <v>0.26999200319872052</v>
      </c>
      <c r="E5" s="3">
        <f>(Лист1!F5+Лист1!$C$18)/(Лист1!$C$9+Лист1!$C$22)</f>
        <v>9.9960015993602559E-5</v>
      </c>
      <c r="F5" s="3">
        <f>(Лист1!G5+Лист1!$C$18)/(Лист1!$C$9+Лист1!$C$22)</f>
        <v>9.9960015993602559E-5</v>
      </c>
      <c r="G5" s="3">
        <f>(Лист1!H5+Лист1!$C$18)/(Лист1!$C$9+Лист1!$C$22)</f>
        <v>0.99970011995201913</v>
      </c>
      <c r="H5" s="8">
        <f>(Лист1!I5+Лист1!$C$18)/(Лист1!$C$9+Лист1!$C$22)</f>
        <v>0.4599160335865653</v>
      </c>
    </row>
    <row r="6" spans="1:9" ht="13.8" thickBot="1" x14ac:dyDescent="0.3">
      <c r="A6" s="9" t="s">
        <v>4</v>
      </c>
      <c r="B6" s="10">
        <f>(Лист1!C6+Лист1!$C$18)/(Лист1!$C$9+Лист1!$C$22)</f>
        <v>5.0079968012794879E-2</v>
      </c>
      <c r="C6" s="10">
        <f>(Лист1!D6+Лист1!$C$18)/(Лист1!$C$9+Лист1!$C$22)</f>
        <v>0.21001599360255899</v>
      </c>
      <c r="D6" s="10">
        <f>(Лист1!E6+Лист1!$C$18)/(Лист1!$C$9+Лист1!$C$22)</f>
        <v>0.10005997600959615</v>
      </c>
      <c r="E6" s="10">
        <f>(Лист1!F6+Лист1!$C$18)/(Лист1!$C$9+Лист1!$C$22)</f>
        <v>9.9960015993602559E-5</v>
      </c>
      <c r="F6" s="10">
        <f>(Лист1!G6+Лист1!$C$18)/(Лист1!$C$9+Лист1!$C$22)</f>
        <v>0.99970011995201913</v>
      </c>
      <c r="G6" s="10">
        <f>(Лист1!H6+Лист1!$C$18)/(Лист1!$C$9+Лист1!$C$22)</f>
        <v>9.9960015993602559E-5</v>
      </c>
      <c r="H6" s="11">
        <f>(Лист1!I6+Лист1!$C$18)/(Лист1!$C$9+Лист1!$C$22)</f>
        <v>0.17003198720511795</v>
      </c>
    </row>
    <row r="7" spans="1:9" ht="13.8" thickBot="1" x14ac:dyDescent="0.3"/>
    <row r="8" spans="1:9" x14ac:dyDescent="0.25">
      <c r="A8" s="4" t="s">
        <v>8</v>
      </c>
      <c r="B8" s="5" t="s">
        <v>9</v>
      </c>
      <c r="C8" s="5">
        <v>-3</v>
      </c>
      <c r="D8" s="5">
        <v>-2</v>
      </c>
      <c r="E8" s="5">
        <v>-1</v>
      </c>
      <c r="F8" s="5">
        <v>1</v>
      </c>
      <c r="G8" s="5">
        <v>2</v>
      </c>
      <c r="H8" s="5">
        <v>3</v>
      </c>
      <c r="I8" s="6">
        <v>4</v>
      </c>
    </row>
    <row r="9" spans="1:9" x14ac:dyDescent="0.25">
      <c r="A9" s="7" t="s">
        <v>1</v>
      </c>
      <c r="B9" s="3">
        <f>(0.5-Лист1!$F$18/2)</f>
        <v>0.307</v>
      </c>
      <c r="C9" s="3">
        <f>ROUND(LN(B3/$B9),2)</f>
        <v>0.7</v>
      </c>
      <c r="D9" s="3">
        <f>ROUND(LN(C3/$B9),2)</f>
        <v>0.24</v>
      </c>
      <c r="E9" s="3">
        <f>ROUND(LN(D3/$B9),2)</f>
        <v>-0.09</v>
      </c>
      <c r="F9" s="3">
        <f>ROUND(LN(E3/$B9),2)</f>
        <v>1.18</v>
      </c>
      <c r="G9" s="3">
        <f>ROUND(LN(F3/$B9),2)</f>
        <v>-8.0299999999999994</v>
      </c>
      <c r="H9" s="3">
        <f>ROUND(LN(G3/$B9),2)</f>
        <v>-8.0299999999999994</v>
      </c>
      <c r="I9" s="8">
        <f>ROUND(LN(H3/$B9),2)</f>
        <v>-0.25</v>
      </c>
    </row>
    <row r="10" spans="1:9" x14ac:dyDescent="0.25">
      <c r="A10" s="7" t="s">
        <v>2</v>
      </c>
      <c r="B10" s="3">
        <f>Лист1!$F$18/2</f>
        <v>0.193</v>
      </c>
      <c r="C10" s="3">
        <f>ROUND(LN(B4/$B10),2)</f>
        <v>-1.35</v>
      </c>
      <c r="D10" s="3">
        <f>ROUND(LN(C4/$B10),2)</f>
        <v>0.18</v>
      </c>
      <c r="E10" s="3">
        <f>ROUND(LN(D4/$B10),2)</f>
        <v>0.62</v>
      </c>
      <c r="F10" s="3">
        <f>ROUND(LN(E4/$B10),2)</f>
        <v>-7.57</v>
      </c>
      <c r="G10" s="3">
        <f>ROUND(LN(F4/$B10),2)</f>
        <v>-7.57</v>
      </c>
      <c r="H10" s="3">
        <f>ROUND(LN(G4/$B10),2)</f>
        <v>-7.57</v>
      </c>
      <c r="I10" s="8">
        <f>ROUND(LN(H4/$B10),2)</f>
        <v>-0.47</v>
      </c>
    </row>
    <row r="11" spans="1:9" x14ac:dyDescent="0.25">
      <c r="A11" s="7" t="s">
        <v>3</v>
      </c>
      <c r="B11" s="3">
        <f>Лист1!$F$18/2</f>
        <v>0.193</v>
      </c>
      <c r="C11" s="3">
        <f>ROUND(LN(B5/$B11),2)</f>
        <v>0.37</v>
      </c>
      <c r="D11" s="3">
        <f>ROUND(LN(C5/$B11),2)</f>
        <v>-0.13</v>
      </c>
      <c r="E11" s="3">
        <f>ROUND(LN(D5/$B11),2)</f>
        <v>0.34</v>
      </c>
      <c r="F11" s="3">
        <f>ROUND(LN(E5/$B11),2)</f>
        <v>-7.57</v>
      </c>
      <c r="G11" s="3">
        <f>ROUND(LN(F5/$B11),2)</f>
        <v>-7.57</v>
      </c>
      <c r="H11" s="3">
        <f>ROUND(LN(G5/$B11),2)</f>
        <v>1.64</v>
      </c>
      <c r="I11" s="8">
        <f>ROUND(LN(H5/$B11),2)</f>
        <v>0.87</v>
      </c>
    </row>
    <row r="12" spans="1:9" ht="13.8" thickBot="1" x14ac:dyDescent="0.3">
      <c r="A12" s="9" t="s">
        <v>4</v>
      </c>
      <c r="B12" s="10">
        <f>0.5-Лист1!$F$18/2</f>
        <v>0.307</v>
      </c>
      <c r="C12" s="10">
        <f>ROUND(LN(B6/$B12),2)</f>
        <v>-1.81</v>
      </c>
      <c r="D12" s="10">
        <f>ROUND(LN(C6/$B12),2)</f>
        <v>-0.38</v>
      </c>
      <c r="E12" s="10">
        <f>ROUND(LN(D6/$B12),2)</f>
        <v>-1.1200000000000001</v>
      </c>
      <c r="F12" s="10">
        <f>ROUND(LN(E6/$B12),2)</f>
        <v>-8.0299999999999994</v>
      </c>
      <c r="G12" s="10">
        <f>ROUND(LN(F6/$B12),2)</f>
        <v>1.18</v>
      </c>
      <c r="H12" s="10">
        <f>ROUND(LN(G6/$B12),2)</f>
        <v>-8.0299999999999994</v>
      </c>
      <c r="I12" s="11">
        <f>ROUND(LN(H6/$B12),2)</f>
        <v>-0.59</v>
      </c>
    </row>
  </sheetData>
  <conditionalFormatting sqref="C9:I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zoomScaleNormal="100" workbookViewId="0">
      <selection activeCell="E22" sqref="E22"/>
    </sheetView>
  </sheetViews>
  <sheetFormatPr defaultColWidth="11.5546875" defaultRowHeight="13.2" x14ac:dyDescent="0.25"/>
  <cols>
    <col min="2" max="2" width="20.21875" customWidth="1"/>
    <col min="3" max="3" width="14.6640625" customWidth="1"/>
  </cols>
  <sheetData>
    <row r="2" spans="2:9" x14ac:dyDescent="0.25">
      <c r="B2" s="1" t="s">
        <v>0</v>
      </c>
      <c r="C2" s="2">
        <v>-3</v>
      </c>
      <c r="D2" s="2">
        <v>-2</v>
      </c>
      <c r="E2" s="2">
        <v>-1</v>
      </c>
      <c r="F2" s="2">
        <v>1</v>
      </c>
      <c r="G2" s="2">
        <v>2</v>
      </c>
      <c r="H2" s="2">
        <v>3</v>
      </c>
      <c r="I2" s="2">
        <v>4</v>
      </c>
    </row>
    <row r="3" spans="2:9" x14ac:dyDescent="0.25">
      <c r="B3" s="2" t="s">
        <v>1</v>
      </c>
      <c r="C3" s="2">
        <v>62</v>
      </c>
      <c r="D3" s="2">
        <v>39</v>
      </c>
      <c r="E3" s="2">
        <v>28</v>
      </c>
      <c r="F3" s="2">
        <v>100</v>
      </c>
      <c r="G3" s="2">
        <v>0</v>
      </c>
      <c r="H3" s="2">
        <v>0</v>
      </c>
      <c r="I3" s="2">
        <v>24</v>
      </c>
    </row>
    <row r="4" spans="2:9" x14ac:dyDescent="0.25">
      <c r="B4" s="2" t="s">
        <v>2</v>
      </c>
      <c r="C4" s="2">
        <v>5</v>
      </c>
      <c r="D4" s="2">
        <v>23</v>
      </c>
      <c r="E4" s="2">
        <v>36</v>
      </c>
      <c r="F4" s="2">
        <v>0</v>
      </c>
      <c r="G4" s="2">
        <v>0</v>
      </c>
      <c r="H4" s="2">
        <v>0</v>
      </c>
      <c r="I4" s="2">
        <v>12</v>
      </c>
    </row>
    <row r="5" spans="2:9" x14ac:dyDescent="0.25">
      <c r="B5" s="2" t="s">
        <v>3</v>
      </c>
      <c r="C5" s="2">
        <v>28</v>
      </c>
      <c r="D5" s="2">
        <v>17</v>
      </c>
      <c r="E5" s="2">
        <v>27</v>
      </c>
      <c r="F5" s="2">
        <v>0</v>
      </c>
      <c r="G5" s="2">
        <v>0</v>
      </c>
      <c r="H5" s="2">
        <v>100</v>
      </c>
      <c r="I5" s="2">
        <v>46</v>
      </c>
    </row>
    <row r="6" spans="2:9" x14ac:dyDescent="0.25">
      <c r="B6" s="2" t="s">
        <v>4</v>
      </c>
      <c r="C6" s="2">
        <v>5</v>
      </c>
      <c r="D6" s="2">
        <v>21</v>
      </c>
      <c r="E6" s="2">
        <v>10</v>
      </c>
      <c r="F6" s="2">
        <v>0</v>
      </c>
      <c r="G6" s="2">
        <v>100</v>
      </c>
      <c r="H6" s="2">
        <v>0</v>
      </c>
      <c r="I6" s="2">
        <v>17</v>
      </c>
    </row>
    <row r="9" spans="2:9" x14ac:dyDescent="0.25">
      <c r="B9" s="2" t="s">
        <v>5</v>
      </c>
      <c r="C9" s="2">
        <f>SUM(C3:C6)</f>
        <v>100</v>
      </c>
    </row>
    <row r="11" spans="2:9" x14ac:dyDescent="0.25">
      <c r="B11" s="2" t="s">
        <v>6</v>
      </c>
      <c r="C11" s="2">
        <v>-3</v>
      </c>
      <c r="D11" s="2">
        <v>-2</v>
      </c>
      <c r="E11" s="2">
        <v>-1</v>
      </c>
      <c r="F11" s="2">
        <v>1</v>
      </c>
      <c r="G11" s="2">
        <v>2</v>
      </c>
      <c r="H11" s="2">
        <v>3</v>
      </c>
      <c r="I11" s="2">
        <v>4</v>
      </c>
    </row>
    <row r="12" spans="2:9" x14ac:dyDescent="0.25">
      <c r="B12" s="2" t="s">
        <v>1</v>
      </c>
      <c r="C12" s="2">
        <f>C3/$C$9</f>
        <v>0.62</v>
      </c>
      <c r="D12" s="2">
        <f>D3/$C$9</f>
        <v>0.39</v>
      </c>
      <c r="E12" s="2">
        <f>E3/$C$9</f>
        <v>0.28000000000000003</v>
      </c>
      <c r="F12" s="2">
        <f>F3/$C$9</f>
        <v>1</v>
      </c>
      <c r="G12" s="2">
        <f>G3/$C$9</f>
        <v>0</v>
      </c>
      <c r="H12" s="2">
        <f>H3/$C$9</f>
        <v>0</v>
      </c>
      <c r="I12" s="2">
        <f>I3/$C$9</f>
        <v>0.24</v>
      </c>
    </row>
    <row r="13" spans="2:9" x14ac:dyDescent="0.25">
      <c r="B13" s="2" t="s">
        <v>2</v>
      </c>
      <c r="C13" s="2">
        <f>C4/$C$9</f>
        <v>0.05</v>
      </c>
      <c r="D13" s="2">
        <f>D4/$C$9</f>
        <v>0.23</v>
      </c>
      <c r="E13" s="2">
        <f>E4/$C$9</f>
        <v>0.36</v>
      </c>
      <c r="F13" s="2">
        <f>F4/$C$9</f>
        <v>0</v>
      </c>
      <c r="G13" s="2">
        <f>G4/$C$9</f>
        <v>0</v>
      </c>
      <c r="H13" s="2">
        <f>H4/$C$9</f>
        <v>0</v>
      </c>
      <c r="I13" s="2">
        <f>I4/$C$9</f>
        <v>0.12</v>
      </c>
    </row>
    <row r="14" spans="2:9" x14ac:dyDescent="0.25">
      <c r="B14" s="2" t="s">
        <v>3</v>
      </c>
      <c r="C14" s="2">
        <f>C5/$C$9</f>
        <v>0.28000000000000003</v>
      </c>
      <c r="D14" s="2">
        <f>D5/$C$9</f>
        <v>0.17</v>
      </c>
      <c r="E14" s="2">
        <f>E5/$C$9</f>
        <v>0.27</v>
      </c>
      <c r="F14" s="2">
        <f>F5/$C$9</f>
        <v>0</v>
      </c>
      <c r="G14" s="2">
        <f>G5/$C$9</f>
        <v>0</v>
      </c>
      <c r="H14" s="2">
        <f>H5/$C$9</f>
        <v>1</v>
      </c>
      <c r="I14" s="2">
        <f>I5/$C$9</f>
        <v>0.46</v>
      </c>
    </row>
    <row r="15" spans="2:9" x14ac:dyDescent="0.25">
      <c r="B15" s="2" t="s">
        <v>4</v>
      </c>
      <c r="C15" s="2">
        <f>C6/$C$9</f>
        <v>0.05</v>
      </c>
      <c r="D15" s="2">
        <f>D6/$C$9</f>
        <v>0.21</v>
      </c>
      <c r="E15" s="2">
        <f>E6/$C$9</f>
        <v>0.1</v>
      </c>
      <c r="F15" s="2">
        <f>F6/$C$9</f>
        <v>0</v>
      </c>
      <c r="G15" s="2">
        <f>G6/$C$9</f>
        <v>1</v>
      </c>
      <c r="H15" s="2">
        <f>H6/$C$9</f>
        <v>0</v>
      </c>
      <c r="I15" s="2">
        <f>I6/$C$9</f>
        <v>0.17</v>
      </c>
    </row>
    <row r="18" spans="2:6" x14ac:dyDescent="0.25">
      <c r="B18" t="s">
        <v>10</v>
      </c>
      <c r="C18">
        <v>0.01</v>
      </c>
      <c r="E18" t="s">
        <v>14</v>
      </c>
      <c r="F18">
        <v>0.38600000000000001</v>
      </c>
    </row>
    <row r="19" spans="2:6" x14ac:dyDescent="0.25">
      <c r="B19" t="s">
        <v>11</v>
      </c>
      <c r="C19">
        <v>0.01</v>
      </c>
    </row>
    <row r="20" spans="2:6" x14ac:dyDescent="0.25">
      <c r="B20" t="s">
        <v>12</v>
      </c>
      <c r="C20">
        <v>0.01</v>
      </c>
    </row>
    <row r="21" spans="2:6" x14ac:dyDescent="0.25">
      <c r="B21" t="s">
        <v>13</v>
      </c>
      <c r="C21">
        <v>0.01</v>
      </c>
    </row>
    <row r="22" spans="2:6" x14ac:dyDescent="0.25">
      <c r="B22" s="2" t="s">
        <v>7</v>
      </c>
      <c r="C22" s="2">
        <f xml:space="preserve"> SUM($C$18:$C$21)</f>
        <v>0.04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RESULTS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uzver</dc:creator>
  <dc:description/>
  <cp:lastModifiedBy>uzver</cp:lastModifiedBy>
  <cp:revision>7</cp:revision>
  <dcterms:created xsi:type="dcterms:W3CDTF">2020-03-13T10:10:27Z</dcterms:created>
  <dcterms:modified xsi:type="dcterms:W3CDTF">2021-03-19T15:21:04Z</dcterms:modified>
  <dc:language>ru-RU</dc:language>
</cp:coreProperties>
</file>