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FD40C679-47F7-493C-9A30-564F6645C754}" xr6:coauthVersionLast="47" xr6:coauthVersionMax="47" xr10:uidLastSave="{00000000-0000-0000-0000-000000000000}"/>
  <bookViews>
    <workbookView xWindow="-110" yWindow="-110" windowWidth="19420" windowHeight="10300" xr2:uid="{A4226000-1641-4C60-9A53-42746D0B5A03}"/>
  </bookViews>
  <sheets>
    <sheet name="hmm9" sheetId="2" r:id="rId1"/>
    <sheet name="Лист1" sheetId="1" r:id="rId2"/>
  </sheets>
  <definedNames>
    <definedName name="ExternalData_1" localSheetId="0" hidden="1">'hmm9'!$A$1:$H$198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L3" i="2"/>
  <c r="L2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D5FE435-3685-41D9-AE05-4F6D0BF9492F}" keepAlive="1" name="Запрос — hmm9" description="Соединение с запросом &quot;hmm9&quot; в книге." type="5" refreshedVersion="8" background="1" saveData="1">
    <dbPr connection="Provider=Microsoft.Mashup.OleDb.1;Data Source=$Workbook$;Location=hmm9;Extended Properties=&quot;&quot;" command="SELECT * FROM [hmm9]"/>
  </connection>
</connections>
</file>

<file path=xl/sharedStrings.xml><?xml version="1.0" encoding="utf-8"?>
<sst xmlns="http://schemas.openxmlformats.org/spreadsheetml/2006/main" count="1441" uniqueCount="336">
  <si>
    <t>Sequence</t>
  </si>
  <si>
    <t>Domain</t>
  </si>
  <si>
    <t>seq-f</t>
  </si>
  <si>
    <t>seq-t</t>
  </si>
  <si>
    <t>hmm-f</t>
  </si>
  <si>
    <t>hmm-t</t>
  </si>
  <si>
    <t>score</t>
  </si>
  <si>
    <t>E-value</t>
  </si>
  <si>
    <t>A0A3Q7NNC8_CALUR</t>
  </si>
  <si>
    <t>1/1</t>
  </si>
  <si>
    <t>77</t>
  </si>
  <si>
    <t>271</t>
  </si>
  <si>
    <t>1</t>
  </si>
  <si>
    <t>199</t>
  </si>
  <si>
    <t>3e-146</t>
  </si>
  <si>
    <t/>
  </si>
  <si>
    <t>A0A455BI71_PHYMC</t>
  </si>
  <si>
    <t>52</t>
  </si>
  <si>
    <t>245</t>
  </si>
  <si>
    <t>A0A2U3W6Z9_ODORO</t>
  </si>
  <si>
    <t>246</t>
  </si>
  <si>
    <t>A0A7F8K6T7_DELLE</t>
  </si>
  <si>
    <t>A0A2Y9Q677_DELLE</t>
  </si>
  <si>
    <t>A0A091CS08_FUKDA</t>
  </si>
  <si>
    <t>51</t>
  </si>
  <si>
    <t>A0A341C7B6_NEOAA</t>
  </si>
  <si>
    <t>A0A384AXW2_BALAS</t>
  </si>
  <si>
    <t>A0A384AY70_BALAS</t>
  </si>
  <si>
    <t>A0A452CPG6_BALAS</t>
  </si>
  <si>
    <t>A0A2Y9HJT2_NEOSC</t>
  </si>
  <si>
    <t>G1LJ11_AILME</t>
  </si>
  <si>
    <t>96</t>
  </si>
  <si>
    <t>290</t>
  </si>
  <si>
    <t>A0A2K5WLG2_MACFA</t>
  </si>
  <si>
    <t>A0A096NC05_PAPAN</t>
  </si>
  <si>
    <t>F7E0D3_MACMU</t>
  </si>
  <si>
    <t>A0A2K5ZEF8_MANLE</t>
  </si>
  <si>
    <t>A0A6G1AY17_CROCR</t>
  </si>
  <si>
    <t>5</t>
  </si>
  <si>
    <t>A0A384C7R1_URSMA</t>
  </si>
  <si>
    <t>A0A3Q7WM78_URSAR</t>
  </si>
  <si>
    <t>A0A3Q7WCP1_URSAR</t>
  </si>
  <si>
    <t>A0A2Y9IK25_ENHLU</t>
  </si>
  <si>
    <t>1e-142</t>
  </si>
  <si>
    <t>A0A6A1QAH2_BALPH</t>
  </si>
  <si>
    <t>70</t>
  </si>
  <si>
    <t>263</t>
  </si>
  <si>
    <t>A0A2K6CLB8_MACNE</t>
  </si>
  <si>
    <t>A0A2K6ULI7_SAIBB</t>
  </si>
  <si>
    <t>A0A340Y845_LIPVE</t>
  </si>
  <si>
    <t>A0A2U4AXI9_TURTR</t>
  </si>
  <si>
    <t>A0A2K5BXB3_AOTNA</t>
  </si>
  <si>
    <t>A0A5E4CFY9_MARMO</t>
  </si>
  <si>
    <t>73</t>
  </si>
  <si>
    <t>267</t>
  </si>
  <si>
    <t>A0A2K5IYC5_COLAP</t>
  </si>
  <si>
    <t>A0A2K6MKP2_RHIBE</t>
  </si>
  <si>
    <t>G5ANE3_HETGA</t>
  </si>
  <si>
    <t>50</t>
  </si>
  <si>
    <t>244</t>
  </si>
  <si>
    <t>A0A2K6NTE1_RHIRO</t>
  </si>
  <si>
    <t>A0A2K5MRE4_CERAT</t>
  </si>
  <si>
    <t>A0A6P6HXY1_PUMCO</t>
  </si>
  <si>
    <t>H0UUR9_CAVPO</t>
  </si>
  <si>
    <t>54</t>
  </si>
  <si>
    <t>248</t>
  </si>
  <si>
    <t>G3RGA6_GORGO</t>
  </si>
  <si>
    <t>1e-140</t>
  </si>
  <si>
    <t>A0A2I3H6A5_NOMLE</t>
  </si>
  <si>
    <t>H2QQS8_PANTR</t>
  </si>
  <si>
    <t>A0A5F4WDA7_CALJA</t>
  </si>
  <si>
    <t>2e-140</t>
  </si>
  <si>
    <t>A0A5K1VUP8_CALJA</t>
  </si>
  <si>
    <t>60</t>
  </si>
  <si>
    <t>254</t>
  </si>
  <si>
    <t>A0A5F4WIY5_CALJA</t>
  </si>
  <si>
    <t>A0A6J3HXM2_SAPAP</t>
  </si>
  <si>
    <t>A0A2K5QLJ5_CEBIM</t>
  </si>
  <si>
    <t>A0A6J3HY02_SAPAP</t>
  </si>
  <si>
    <t>A0A485MPX9_LYNPA</t>
  </si>
  <si>
    <t>A0A5F5XKR5_FELCA</t>
  </si>
  <si>
    <t>66</t>
  </si>
  <si>
    <t>260</t>
  </si>
  <si>
    <t>M3WPH0_FELCA</t>
  </si>
  <si>
    <t>A0A5F5XGD3_FELCA</t>
  </si>
  <si>
    <t>62</t>
  </si>
  <si>
    <t>256</t>
  </si>
  <si>
    <t>H2PFD9_PONAB</t>
  </si>
  <si>
    <t>M3YTT6_MUSPF</t>
  </si>
  <si>
    <t>103</t>
  </si>
  <si>
    <t>297</t>
  </si>
  <si>
    <t>I3MJF9_ICTTR</t>
  </si>
  <si>
    <t>LIFR_CANLF</t>
  </si>
  <si>
    <t>1e-139</t>
  </si>
  <si>
    <t>A0A5F4CFA5_CANLF</t>
  </si>
  <si>
    <t>112</t>
  </si>
  <si>
    <t>306</t>
  </si>
  <si>
    <t>A0A5F4C330_CANLF</t>
  </si>
  <si>
    <t>A0A5S6D712_CANLF</t>
  </si>
  <si>
    <t>63</t>
  </si>
  <si>
    <t>257</t>
  </si>
  <si>
    <t>A0A0D9RWP1_CHLSB</t>
  </si>
  <si>
    <t>A0A2R9C1G2_PANPA</t>
  </si>
  <si>
    <t>A0A1U7UR32_CARSF</t>
  </si>
  <si>
    <t>L5K2Z5_PTEAL</t>
  </si>
  <si>
    <t>F6WDY0_HORSE</t>
  </si>
  <si>
    <t>287</t>
  </si>
  <si>
    <t>481</t>
  </si>
  <si>
    <t>A0A2K6GA23_PROCO</t>
  </si>
  <si>
    <t>A0A673TAK2_SURSU</t>
  </si>
  <si>
    <t>L9JWE5_TUPCH</t>
  </si>
  <si>
    <t>F1SN78_PIG</t>
  </si>
  <si>
    <t>243</t>
  </si>
  <si>
    <t>A0A287AJF9_PIG</t>
  </si>
  <si>
    <t>K7GME9_PIG</t>
  </si>
  <si>
    <t>126</t>
  </si>
  <si>
    <t>319</t>
  </si>
  <si>
    <t>A0A6J3ADH1_VICPA</t>
  </si>
  <si>
    <t>241</t>
  </si>
  <si>
    <t>A0A671FI51_RHIFE</t>
  </si>
  <si>
    <t>LIFR_HUMAN</t>
  </si>
  <si>
    <t>A0A3Q7T625_VULVU</t>
  </si>
  <si>
    <t>A0A6J2ASS2_ACIJB</t>
  </si>
  <si>
    <t>A0A5N4EEK4_CAMDR</t>
  </si>
  <si>
    <t>75</t>
  </si>
  <si>
    <t>264</t>
  </si>
  <si>
    <t>A0A3P4NFK8_GULGU</t>
  </si>
  <si>
    <t>A0A6P6CZF4_PTEVA</t>
  </si>
  <si>
    <t>64</t>
  </si>
  <si>
    <t>A0A6J2MNK4_9CHIR</t>
  </si>
  <si>
    <t>H0WJZ4_OTOGA</t>
  </si>
  <si>
    <t>2e-134</t>
  </si>
  <si>
    <t>A0A6P6E5Y4_OCTDE</t>
  </si>
  <si>
    <t>A0A6P6E6K9_OCTDE</t>
  </si>
  <si>
    <t>A0A6P3EPW6_OCTDE</t>
  </si>
  <si>
    <t>A0A212C7Y5_CEREH</t>
  </si>
  <si>
    <t>G3T306_LOXAF</t>
  </si>
  <si>
    <t>242</t>
  </si>
  <si>
    <t>W5PJP4_SHEEP</t>
  </si>
  <si>
    <t>92</t>
  </si>
  <si>
    <t>285</t>
  </si>
  <si>
    <t>A0A6J0VJ16_ODOVR</t>
  </si>
  <si>
    <t>97</t>
  </si>
  <si>
    <t>A0A6J0VLA3_ODOVR</t>
  </si>
  <si>
    <t>A0A4X2JT10_VOMUR</t>
  </si>
  <si>
    <t>A0A452ELB8_CAPHI</t>
  </si>
  <si>
    <t>A0A452ELA8_CAPHI</t>
  </si>
  <si>
    <t>G1SJH5_RABIT</t>
  </si>
  <si>
    <t>240</t>
  </si>
  <si>
    <t>A0A5N3X7X5_MUNRE</t>
  </si>
  <si>
    <t>68</t>
  </si>
  <si>
    <t>261</t>
  </si>
  <si>
    <t>A0A094LFN2_PODCR</t>
  </si>
  <si>
    <t>21</t>
  </si>
  <si>
    <t>218</t>
  </si>
  <si>
    <t>A0A091JTE6_EGRGA</t>
  </si>
  <si>
    <t>A0A6P5L0G9_PHACI</t>
  </si>
  <si>
    <t>A0A093F0X6_GAVST</t>
  </si>
  <si>
    <t>F7G7B6_MONDO</t>
  </si>
  <si>
    <t>A0A091UHD1_PHORB</t>
  </si>
  <si>
    <t>A0A091Q0S1_LEPDC</t>
  </si>
  <si>
    <t>20</t>
  </si>
  <si>
    <t>217</t>
  </si>
  <si>
    <t>3e-126</t>
  </si>
  <si>
    <t>A0A093P3B0_PYGAD</t>
  </si>
  <si>
    <t>A0A0A0A3S3_CHAVO</t>
  </si>
  <si>
    <t>5e-125</t>
  </si>
  <si>
    <t>A0A663FCY9_AQUCH</t>
  </si>
  <si>
    <t>35</t>
  </si>
  <si>
    <t>232</t>
  </si>
  <si>
    <t>8e-125</t>
  </si>
  <si>
    <t>A0A087RDG8_APTFO</t>
  </si>
  <si>
    <t>1e-124</t>
  </si>
  <si>
    <t>A0A2I0LTU5_COLLI</t>
  </si>
  <si>
    <t>34</t>
  </si>
  <si>
    <t>231</t>
  </si>
  <si>
    <t>2e-124</t>
  </si>
  <si>
    <t>A0A6J3EL08_AYTFU</t>
  </si>
  <si>
    <t>A0A6J3EL35_AYTFU</t>
  </si>
  <si>
    <t>A0A093IGR0_EURHL</t>
  </si>
  <si>
    <t>A0A091TLI0_PELCR</t>
  </si>
  <si>
    <t>A0A093CY15_TAUER</t>
  </si>
  <si>
    <t>A0A093LCB4_FULGA</t>
  </si>
  <si>
    <t>G3WMN4_SARHA</t>
  </si>
  <si>
    <t>49</t>
  </si>
  <si>
    <t>R0K8B9_ANAPL</t>
  </si>
  <si>
    <t>8</t>
  </si>
  <si>
    <t>205</t>
  </si>
  <si>
    <t>A0A091HZH7_CALAN</t>
  </si>
  <si>
    <t>A0A091SKY1_9GRUI</t>
  </si>
  <si>
    <t>A0A6P3IJC7_BISBI</t>
  </si>
  <si>
    <t>K7FMK8_PELSI</t>
  </si>
  <si>
    <t>233</t>
  </si>
  <si>
    <t>A0A674I264_TERCA</t>
  </si>
  <si>
    <t>A0A674I3P9_TERCA</t>
  </si>
  <si>
    <t>A0A093F1Y8_TYTAL</t>
  </si>
  <si>
    <t>1e-121</t>
  </si>
  <si>
    <t>A0A6P5DKN1_BOSIN</t>
  </si>
  <si>
    <t>L8HQG9_9CETA</t>
  </si>
  <si>
    <t>A0A4W2CC15_BOBOX</t>
  </si>
  <si>
    <t>E1BAT3_BOVIN</t>
  </si>
  <si>
    <t>A0A1V4KDE5_PATFA</t>
  </si>
  <si>
    <t>F6R917_ORNAN</t>
  </si>
  <si>
    <t>32</t>
  </si>
  <si>
    <t>226</t>
  </si>
  <si>
    <t>A0A6I8P9D3_ORNAN</t>
  </si>
  <si>
    <t>A0A093BW59_9AVES</t>
  </si>
  <si>
    <t>A0A6I9KMG0_CHRAS</t>
  </si>
  <si>
    <t>A0A091WS14_OPIHO</t>
  </si>
  <si>
    <t>3e-120</t>
  </si>
  <si>
    <t>A0A452GTS8_9SAUR</t>
  </si>
  <si>
    <t>A0A6I9LDH3_PERMB</t>
  </si>
  <si>
    <t>A0A226MZ21_CALSU</t>
  </si>
  <si>
    <t>13</t>
  </si>
  <si>
    <t>211</t>
  </si>
  <si>
    <t>A0A151MX27_ALLMI</t>
  </si>
  <si>
    <t>A0A226P9L6_COLVI</t>
  </si>
  <si>
    <t>57</t>
  </si>
  <si>
    <t>255</t>
  </si>
  <si>
    <t>A0A4D9F0K4_9SAUR</t>
  </si>
  <si>
    <t>A0A091GQT5_9AVES</t>
  </si>
  <si>
    <t>A0A093HNR0_STRCA</t>
  </si>
  <si>
    <t>A0A087VCN8_BALRE</t>
  </si>
  <si>
    <t>G3V7K2_RAT</t>
  </si>
  <si>
    <t>LIFR_RAT</t>
  </si>
  <si>
    <t>A0A1U7SBN0_ALLSI</t>
  </si>
  <si>
    <t>A0A6J2G4R5_9PASS</t>
  </si>
  <si>
    <t>A0A091QK68_MERNU</t>
  </si>
  <si>
    <t>1e-116</t>
  </si>
  <si>
    <t>LIFR_MOUSE</t>
  </si>
  <si>
    <t>A0A099ZU54_TINGU</t>
  </si>
  <si>
    <t>A0A669PLR4_PHACC</t>
  </si>
  <si>
    <t>H0YV67_TAEGU</t>
  </si>
  <si>
    <t>113</t>
  </si>
  <si>
    <t>307</t>
  </si>
  <si>
    <t>G1PRD4_MYOLU</t>
  </si>
  <si>
    <t>A0A3L8S7C1_CHLGU</t>
  </si>
  <si>
    <t>229</t>
  </si>
  <si>
    <t>A0A091RU47_NESNO</t>
  </si>
  <si>
    <t>A0A6I9HNF3_GEOFO</t>
  </si>
  <si>
    <t>U3JH67_FICAL</t>
  </si>
  <si>
    <t>A0A099ZDF8_TINGU</t>
  </si>
  <si>
    <t>A0A091LKJ6_9GRUI</t>
  </si>
  <si>
    <t>F1NN90_CHICK</t>
  </si>
  <si>
    <t>223</t>
  </si>
  <si>
    <t>A0A0Q3PLM2_AMAAE</t>
  </si>
  <si>
    <t>42</t>
  </si>
  <si>
    <t>239</t>
  </si>
  <si>
    <t>A0A663N8G8_ATHCN</t>
  </si>
  <si>
    <t>222</t>
  </si>
  <si>
    <t>A0A218UW89_9PASE</t>
  </si>
  <si>
    <t>A0A093IIL9_DRYPU</t>
  </si>
  <si>
    <t>208</t>
  </si>
  <si>
    <t>A0A1S3FC42_DIPOR</t>
  </si>
  <si>
    <t>47</t>
  </si>
  <si>
    <t>238</t>
  </si>
  <si>
    <t>4e-107</t>
  </si>
  <si>
    <t>A0A1S3FDN4_DIPOR</t>
  </si>
  <si>
    <t>A0A286ZMV2_PIG</t>
  </si>
  <si>
    <t>178</t>
  </si>
  <si>
    <t>A0A2Y9G0S6_TRIMA</t>
  </si>
  <si>
    <t>253</t>
  </si>
  <si>
    <t>S7N3N2_MYOBR</t>
  </si>
  <si>
    <t>39</t>
  </si>
  <si>
    <t>269</t>
  </si>
  <si>
    <t>A0A1S3W450_ERIEU</t>
  </si>
  <si>
    <t>A0A1S2ZDF4_ERIEU</t>
  </si>
  <si>
    <t>A0A6J0TS08_9SAUR</t>
  </si>
  <si>
    <t>36</t>
  </si>
  <si>
    <t>A0A2P4T9R8_BAMTH</t>
  </si>
  <si>
    <t>250</t>
  </si>
  <si>
    <t>A0A6P8PX76_GEOSA</t>
  </si>
  <si>
    <t>5e-96</t>
  </si>
  <si>
    <t>A0A6P8Q0T5_GEOSA</t>
  </si>
  <si>
    <t>A0A6P5DM66_BOSIN</t>
  </si>
  <si>
    <t>17</t>
  </si>
  <si>
    <t>201</t>
  </si>
  <si>
    <t>A0A091PD07_HALAL</t>
  </si>
  <si>
    <t>158</t>
  </si>
  <si>
    <t>[.</t>
  </si>
  <si>
    <t>A0A091NCT7_9PASS</t>
  </si>
  <si>
    <t>A0A6P7XFB6_9AMPH</t>
  </si>
  <si>
    <t>A0A6P7X6J3_9AMPH</t>
  </si>
  <si>
    <t>A0A6P7X8U7_9AMPH</t>
  </si>
  <si>
    <t>A0A6P7XE60_9AMPH</t>
  </si>
  <si>
    <t>A0A6P7X056_9AMPH</t>
  </si>
  <si>
    <t>A0A3Q0CZ39_MESAU</t>
  </si>
  <si>
    <t>80</t>
  </si>
  <si>
    <t>288</t>
  </si>
  <si>
    <t>A0A6J1U0M7_9SAUR</t>
  </si>
  <si>
    <t>237</t>
  </si>
  <si>
    <t>V8P549_OPHHA</t>
  </si>
  <si>
    <t>227</t>
  </si>
  <si>
    <t>A0A6P9DLE3_PANGU</t>
  </si>
  <si>
    <t>H9GFT3_ANOCA</t>
  </si>
  <si>
    <t>A0A670YGI3_PSETE</t>
  </si>
  <si>
    <t>1e-68</t>
  </si>
  <si>
    <t>A0A670JJM7_PODMU</t>
  </si>
  <si>
    <t>L5M0A7_MYODS</t>
  </si>
  <si>
    <t>A0A6I9YPP5_9SAUR</t>
  </si>
  <si>
    <t>F7EN87_XENTR</t>
  </si>
  <si>
    <t>33</t>
  </si>
  <si>
    <t>228</t>
  </si>
  <si>
    <t>H3A6T1_LATCH</t>
  </si>
  <si>
    <t>A0A1L8I2J1_XENLA</t>
  </si>
  <si>
    <t>230</t>
  </si>
  <si>
    <t>A0A1L8HRR8_XENLA</t>
  </si>
  <si>
    <t>H3A6T2_LATCH</t>
  </si>
  <si>
    <t>200</t>
  </si>
  <si>
    <t>A0A4W3JB85_CALMI</t>
  </si>
  <si>
    <t>46</t>
  </si>
  <si>
    <t>A0A4W3JTR3_CALMI</t>
  </si>
  <si>
    <t>43</t>
  </si>
  <si>
    <t>236</t>
  </si>
  <si>
    <t>A0A401T0M5_CHIPU</t>
  </si>
  <si>
    <t>124</t>
  </si>
  <si>
    <t>322</t>
  </si>
  <si>
    <t>A0A2I3BRT7_MOUSE</t>
  </si>
  <si>
    <t>140</t>
  </si>
  <si>
    <t>.]</t>
  </si>
  <si>
    <t>D6RF33_HUMAN</t>
  </si>
  <si>
    <t>125</t>
  </si>
  <si>
    <t>A0A401NSE9_SCYTO</t>
  </si>
  <si>
    <t>A0A1A6GER7_NEOLE</t>
  </si>
  <si>
    <t>A0A060YL91_ONCMY</t>
  </si>
  <si>
    <t>True</t>
  </si>
  <si>
    <t>yes</t>
  </si>
  <si>
    <t>no</t>
  </si>
  <si>
    <t>Total</t>
  </si>
  <si>
    <t>In search</t>
  </si>
  <si>
    <t>Two domain</t>
  </si>
  <si>
    <t>1-spec</t>
  </si>
  <si>
    <t>sens</t>
  </si>
  <si>
    <t>F1</t>
  </si>
  <si>
    <t>Area</t>
  </si>
  <si>
    <t>ROC 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</si>
</sst>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Обычный" xfId="0" builtinId="0"/>
  </cellStyles>
  <dxfs count="13">
    <dxf>
      <numFmt numFmtId="164" formatCode="0.0000"/>
    </dxf>
    <dxf>
      <numFmt numFmtId="164" formatCode="0.0000"/>
    </dxf>
    <dxf>
      <numFmt numFmtId="164" formatCode="0.0000"/>
    </dxf>
    <dxf>
      <numFmt numFmtId="164" formatCode="0.0000"/>
    </dxf>
    <dxf>
      <numFmt numFmtId="0" formatCode="General"/>
    </dxf>
    <dxf>
      <numFmt numFmtId="15" formatCode="0.00E+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Веса</a:t>
            </a:r>
            <a:r>
              <a:rPr lang="ru-RU" baseline="0"/>
              <a:t> находок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'hmm9'!$G$1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'hmm9'!$G$2:$G$198</c:f>
              <c:numCache>
                <c:formatCode>0.00</c:formatCode>
                <c:ptCount val="197"/>
                <c:pt idx="0">
                  <c:v>491.1</c:v>
                </c:pt>
                <c:pt idx="1">
                  <c:v>487.1</c:v>
                </c:pt>
                <c:pt idx="2">
                  <c:v>486.5</c:v>
                </c:pt>
                <c:pt idx="3">
                  <c:v>486.3</c:v>
                </c:pt>
                <c:pt idx="4">
                  <c:v>486.3</c:v>
                </c:pt>
                <c:pt idx="5">
                  <c:v>485.3</c:v>
                </c:pt>
                <c:pt idx="6">
                  <c:v>484.7</c:v>
                </c:pt>
                <c:pt idx="7">
                  <c:v>482.3</c:v>
                </c:pt>
                <c:pt idx="8">
                  <c:v>482.3</c:v>
                </c:pt>
                <c:pt idx="9">
                  <c:v>482.3</c:v>
                </c:pt>
                <c:pt idx="10">
                  <c:v>481.2</c:v>
                </c:pt>
                <c:pt idx="11">
                  <c:v>480.7</c:v>
                </c:pt>
                <c:pt idx="12">
                  <c:v>480.2</c:v>
                </c:pt>
                <c:pt idx="13">
                  <c:v>480.2</c:v>
                </c:pt>
                <c:pt idx="14">
                  <c:v>480.2</c:v>
                </c:pt>
                <c:pt idx="15">
                  <c:v>480.2</c:v>
                </c:pt>
                <c:pt idx="16">
                  <c:v>479.6</c:v>
                </c:pt>
                <c:pt idx="17">
                  <c:v>479.6</c:v>
                </c:pt>
                <c:pt idx="18">
                  <c:v>479.6</c:v>
                </c:pt>
                <c:pt idx="19">
                  <c:v>479.6</c:v>
                </c:pt>
                <c:pt idx="20">
                  <c:v>479.3</c:v>
                </c:pt>
                <c:pt idx="21">
                  <c:v>478</c:v>
                </c:pt>
                <c:pt idx="22">
                  <c:v>477.9</c:v>
                </c:pt>
                <c:pt idx="23">
                  <c:v>477.4</c:v>
                </c:pt>
                <c:pt idx="24">
                  <c:v>476.9</c:v>
                </c:pt>
                <c:pt idx="25">
                  <c:v>476.9</c:v>
                </c:pt>
                <c:pt idx="26">
                  <c:v>475.9</c:v>
                </c:pt>
                <c:pt idx="27">
                  <c:v>474.7</c:v>
                </c:pt>
                <c:pt idx="28">
                  <c:v>474.4</c:v>
                </c:pt>
                <c:pt idx="29">
                  <c:v>474.3</c:v>
                </c:pt>
                <c:pt idx="30">
                  <c:v>473.5</c:v>
                </c:pt>
                <c:pt idx="31">
                  <c:v>473.1</c:v>
                </c:pt>
                <c:pt idx="32">
                  <c:v>473</c:v>
                </c:pt>
                <c:pt idx="33">
                  <c:v>473</c:v>
                </c:pt>
                <c:pt idx="34">
                  <c:v>472.8</c:v>
                </c:pt>
                <c:pt idx="35">
                  <c:v>472.7</c:v>
                </c:pt>
                <c:pt idx="36">
                  <c:v>472.6</c:v>
                </c:pt>
                <c:pt idx="37">
                  <c:v>472.4</c:v>
                </c:pt>
                <c:pt idx="38">
                  <c:v>471.7</c:v>
                </c:pt>
                <c:pt idx="39">
                  <c:v>471.7</c:v>
                </c:pt>
                <c:pt idx="40">
                  <c:v>471.7</c:v>
                </c:pt>
                <c:pt idx="41">
                  <c:v>471.7</c:v>
                </c:pt>
                <c:pt idx="42">
                  <c:v>471.7</c:v>
                </c:pt>
                <c:pt idx="43">
                  <c:v>471.7</c:v>
                </c:pt>
                <c:pt idx="44">
                  <c:v>471.6</c:v>
                </c:pt>
                <c:pt idx="45">
                  <c:v>470.7</c:v>
                </c:pt>
                <c:pt idx="46">
                  <c:v>470.7</c:v>
                </c:pt>
                <c:pt idx="47">
                  <c:v>470.7</c:v>
                </c:pt>
                <c:pt idx="48">
                  <c:v>469.9</c:v>
                </c:pt>
                <c:pt idx="49">
                  <c:v>0</c:v>
                </c:pt>
                <c:pt idx="50">
                  <c:v>469.5</c:v>
                </c:pt>
                <c:pt idx="51">
                  <c:v>469.4</c:v>
                </c:pt>
                <c:pt idx="52">
                  <c:v>0</c:v>
                </c:pt>
                <c:pt idx="53">
                  <c:v>0</c:v>
                </c:pt>
                <c:pt idx="54">
                  <c:v>469.4</c:v>
                </c:pt>
                <c:pt idx="55">
                  <c:v>468.8</c:v>
                </c:pt>
                <c:pt idx="56">
                  <c:v>468.7</c:v>
                </c:pt>
                <c:pt idx="57">
                  <c:v>467.9</c:v>
                </c:pt>
                <c:pt idx="58">
                  <c:v>467.1</c:v>
                </c:pt>
                <c:pt idx="59">
                  <c:v>0</c:v>
                </c:pt>
                <c:pt idx="60">
                  <c:v>465.7</c:v>
                </c:pt>
                <c:pt idx="61">
                  <c:v>465.4</c:v>
                </c:pt>
                <c:pt idx="62">
                  <c:v>464.9</c:v>
                </c:pt>
                <c:pt idx="63">
                  <c:v>464.3</c:v>
                </c:pt>
                <c:pt idx="64">
                  <c:v>0</c:v>
                </c:pt>
                <c:pt idx="65">
                  <c:v>0</c:v>
                </c:pt>
                <c:pt idx="66">
                  <c:v>463.6</c:v>
                </c:pt>
                <c:pt idx="67">
                  <c:v>463.5</c:v>
                </c:pt>
                <c:pt idx="68">
                  <c:v>463.3</c:v>
                </c:pt>
                <c:pt idx="69">
                  <c:v>462</c:v>
                </c:pt>
                <c:pt idx="70">
                  <c:v>461.4</c:v>
                </c:pt>
                <c:pt idx="71">
                  <c:v>459.7</c:v>
                </c:pt>
                <c:pt idx="72">
                  <c:v>457.5</c:v>
                </c:pt>
                <c:pt idx="73">
                  <c:v>456</c:v>
                </c:pt>
                <c:pt idx="74">
                  <c:v>453.7</c:v>
                </c:pt>
                <c:pt idx="75">
                  <c:v>451.8</c:v>
                </c:pt>
                <c:pt idx="76">
                  <c:v>450</c:v>
                </c:pt>
                <c:pt idx="77">
                  <c:v>450</c:v>
                </c:pt>
                <c:pt idx="78">
                  <c:v>450</c:v>
                </c:pt>
                <c:pt idx="79">
                  <c:v>449</c:v>
                </c:pt>
                <c:pt idx="80">
                  <c:v>448.5</c:v>
                </c:pt>
                <c:pt idx="81">
                  <c:v>442.5</c:v>
                </c:pt>
                <c:pt idx="82">
                  <c:v>441.2</c:v>
                </c:pt>
                <c:pt idx="83">
                  <c:v>441.2</c:v>
                </c:pt>
                <c:pt idx="84">
                  <c:v>438</c:v>
                </c:pt>
                <c:pt idx="85">
                  <c:v>437</c:v>
                </c:pt>
                <c:pt idx="86">
                  <c:v>437</c:v>
                </c:pt>
                <c:pt idx="87">
                  <c:v>436.8</c:v>
                </c:pt>
                <c:pt idx="88">
                  <c:v>432.6</c:v>
                </c:pt>
                <c:pt idx="89">
                  <c:v>430.4</c:v>
                </c:pt>
                <c:pt idx="90">
                  <c:v>429.5</c:v>
                </c:pt>
                <c:pt idx="91">
                  <c:v>428.8</c:v>
                </c:pt>
                <c:pt idx="92">
                  <c:v>428.2</c:v>
                </c:pt>
                <c:pt idx="93">
                  <c:v>427.4</c:v>
                </c:pt>
                <c:pt idx="94">
                  <c:v>426.4</c:v>
                </c:pt>
                <c:pt idx="95">
                  <c:v>424.6</c:v>
                </c:pt>
                <c:pt idx="96">
                  <c:v>422.3</c:v>
                </c:pt>
                <c:pt idx="97">
                  <c:v>420.5</c:v>
                </c:pt>
                <c:pt idx="98">
                  <c:v>419.9</c:v>
                </c:pt>
                <c:pt idx="99">
                  <c:v>419.5</c:v>
                </c:pt>
                <c:pt idx="100">
                  <c:v>418.5</c:v>
                </c:pt>
                <c:pt idx="101">
                  <c:v>418.3</c:v>
                </c:pt>
                <c:pt idx="102">
                  <c:v>418.3</c:v>
                </c:pt>
                <c:pt idx="103">
                  <c:v>416.5</c:v>
                </c:pt>
                <c:pt idx="104">
                  <c:v>416.2</c:v>
                </c:pt>
                <c:pt idx="105">
                  <c:v>416</c:v>
                </c:pt>
                <c:pt idx="106">
                  <c:v>415.1</c:v>
                </c:pt>
                <c:pt idx="107">
                  <c:v>414</c:v>
                </c:pt>
                <c:pt idx="108">
                  <c:v>413.5</c:v>
                </c:pt>
                <c:pt idx="109">
                  <c:v>412</c:v>
                </c:pt>
                <c:pt idx="110">
                  <c:v>411.7</c:v>
                </c:pt>
                <c:pt idx="111">
                  <c:v>410.8</c:v>
                </c:pt>
                <c:pt idx="112">
                  <c:v>410.7</c:v>
                </c:pt>
                <c:pt idx="113">
                  <c:v>409.8</c:v>
                </c:pt>
                <c:pt idx="114">
                  <c:v>409.8</c:v>
                </c:pt>
                <c:pt idx="115">
                  <c:v>409.6</c:v>
                </c:pt>
                <c:pt idx="116">
                  <c:v>409</c:v>
                </c:pt>
                <c:pt idx="117">
                  <c:v>409</c:v>
                </c:pt>
                <c:pt idx="118">
                  <c:v>409</c:v>
                </c:pt>
                <c:pt idx="119">
                  <c:v>409</c:v>
                </c:pt>
                <c:pt idx="120">
                  <c:v>407.8</c:v>
                </c:pt>
                <c:pt idx="121">
                  <c:v>405.9</c:v>
                </c:pt>
                <c:pt idx="122">
                  <c:v>405.9</c:v>
                </c:pt>
                <c:pt idx="123">
                  <c:v>405.8</c:v>
                </c:pt>
                <c:pt idx="124">
                  <c:v>405.4</c:v>
                </c:pt>
                <c:pt idx="125">
                  <c:v>404.7</c:v>
                </c:pt>
                <c:pt idx="126">
                  <c:v>403.8</c:v>
                </c:pt>
                <c:pt idx="127">
                  <c:v>402.7</c:v>
                </c:pt>
                <c:pt idx="128">
                  <c:v>401.6</c:v>
                </c:pt>
                <c:pt idx="129">
                  <c:v>400.8</c:v>
                </c:pt>
                <c:pt idx="130">
                  <c:v>400.3</c:v>
                </c:pt>
                <c:pt idx="131">
                  <c:v>400</c:v>
                </c:pt>
                <c:pt idx="132">
                  <c:v>399.1</c:v>
                </c:pt>
                <c:pt idx="133">
                  <c:v>399</c:v>
                </c:pt>
                <c:pt idx="134">
                  <c:v>398.8</c:v>
                </c:pt>
                <c:pt idx="135">
                  <c:v>398.6</c:v>
                </c:pt>
                <c:pt idx="136">
                  <c:v>0</c:v>
                </c:pt>
                <c:pt idx="137">
                  <c:v>397.9</c:v>
                </c:pt>
                <c:pt idx="138">
                  <c:v>394.3</c:v>
                </c:pt>
                <c:pt idx="139">
                  <c:v>393</c:v>
                </c:pt>
                <c:pt idx="140">
                  <c:v>392.1</c:v>
                </c:pt>
                <c:pt idx="141">
                  <c:v>391.7</c:v>
                </c:pt>
                <c:pt idx="142">
                  <c:v>391.3</c:v>
                </c:pt>
                <c:pt idx="143">
                  <c:v>0</c:v>
                </c:pt>
                <c:pt idx="144">
                  <c:v>388.9</c:v>
                </c:pt>
                <c:pt idx="145">
                  <c:v>387.7</c:v>
                </c:pt>
                <c:pt idx="146">
                  <c:v>387.5</c:v>
                </c:pt>
                <c:pt idx="147">
                  <c:v>387.1</c:v>
                </c:pt>
                <c:pt idx="148">
                  <c:v>386.5</c:v>
                </c:pt>
                <c:pt idx="149">
                  <c:v>385.9</c:v>
                </c:pt>
                <c:pt idx="150">
                  <c:v>385.1</c:v>
                </c:pt>
                <c:pt idx="151">
                  <c:v>381</c:v>
                </c:pt>
                <c:pt idx="152">
                  <c:v>380.6</c:v>
                </c:pt>
                <c:pt idx="153">
                  <c:v>380.1</c:v>
                </c:pt>
                <c:pt idx="154">
                  <c:v>379</c:v>
                </c:pt>
                <c:pt idx="155">
                  <c:v>368.4</c:v>
                </c:pt>
                <c:pt idx="156">
                  <c:v>361.1</c:v>
                </c:pt>
                <c:pt idx="157">
                  <c:v>361.1</c:v>
                </c:pt>
                <c:pt idx="158">
                  <c:v>0</c:v>
                </c:pt>
                <c:pt idx="159">
                  <c:v>353.7</c:v>
                </c:pt>
                <c:pt idx="160">
                  <c:v>351.4</c:v>
                </c:pt>
                <c:pt idx="161">
                  <c:v>334.4</c:v>
                </c:pt>
                <c:pt idx="162">
                  <c:v>334.4</c:v>
                </c:pt>
                <c:pt idx="163">
                  <c:v>334</c:v>
                </c:pt>
                <c:pt idx="164">
                  <c:v>325.10000000000002</c:v>
                </c:pt>
                <c:pt idx="165">
                  <c:v>324.2</c:v>
                </c:pt>
                <c:pt idx="166">
                  <c:v>324.2</c:v>
                </c:pt>
                <c:pt idx="167">
                  <c:v>310.7</c:v>
                </c:pt>
                <c:pt idx="168">
                  <c:v>0</c:v>
                </c:pt>
                <c:pt idx="169">
                  <c:v>0</c:v>
                </c:pt>
                <c:pt idx="170">
                  <c:v>254.2</c:v>
                </c:pt>
                <c:pt idx="171">
                  <c:v>254.2</c:v>
                </c:pt>
                <c:pt idx="172">
                  <c:v>254.2</c:v>
                </c:pt>
                <c:pt idx="173">
                  <c:v>254.2</c:v>
                </c:pt>
                <c:pt idx="174">
                  <c:v>254.2</c:v>
                </c:pt>
                <c:pt idx="175">
                  <c:v>243.9</c:v>
                </c:pt>
                <c:pt idx="176">
                  <c:v>240</c:v>
                </c:pt>
                <c:pt idx="177">
                  <c:v>238</c:v>
                </c:pt>
                <c:pt idx="178">
                  <c:v>237</c:v>
                </c:pt>
                <c:pt idx="179">
                  <c:v>236</c:v>
                </c:pt>
                <c:pt idx="180">
                  <c:v>233.5</c:v>
                </c:pt>
                <c:pt idx="181">
                  <c:v>226.9</c:v>
                </c:pt>
                <c:pt idx="182">
                  <c:v>210.8</c:v>
                </c:pt>
                <c:pt idx="183">
                  <c:v>209.5</c:v>
                </c:pt>
                <c:pt idx="184">
                  <c:v>106</c:v>
                </c:pt>
                <c:pt idx="185">
                  <c:v>103.7</c:v>
                </c:pt>
                <c:pt idx="186">
                  <c:v>103.3</c:v>
                </c:pt>
                <c:pt idx="187">
                  <c:v>100.3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-62.6</c:v>
                </c:pt>
                <c:pt idx="196">
                  <c:v>-105.5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E-40EF-BD06-058E3094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719440"/>
        <c:axId val="662717280"/>
      </c:areaChart>
      <c:catAx>
        <c:axId val="66271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717280"/>
        <c:crosses val="autoZero"/>
        <c:auto val="1"/>
        <c:lblAlgn val="ctr"/>
        <c:lblOffset val="100"/>
        <c:noMultiLvlLbl val="0"/>
      </c:catAx>
      <c:valAx>
        <c:axId val="66271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Вес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719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34"/>
              <c:layout>
                <c:manualLayout>
                  <c:x val="-0.11159385460550914"/>
                  <c:y val="-5.5600024224682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B1-4D8E-A64A-6F1164F14827}"/>
                </c:ext>
              </c:extLst>
            </c:dLbl>
            <c:dLbl>
              <c:idx val="170"/>
              <c:layout>
                <c:manualLayout>
                  <c:x val="-3.6268002746790567E-2"/>
                  <c:y val="-0.10656671309730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1-4D8E-A64A-6F1164F148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'hmm9'!$G:$G</c:f>
              <c:strCache>
                <c:ptCount val="198"/>
                <c:pt idx="0">
                  <c:v>score</c:v>
                </c:pt>
                <c:pt idx="1">
                  <c:v>491,10</c:v>
                </c:pt>
                <c:pt idx="2">
                  <c:v>487,10</c:v>
                </c:pt>
                <c:pt idx="3">
                  <c:v>486,50</c:v>
                </c:pt>
                <c:pt idx="4">
                  <c:v>486,30</c:v>
                </c:pt>
                <c:pt idx="5">
                  <c:v>486,30</c:v>
                </c:pt>
                <c:pt idx="6">
                  <c:v>485,30</c:v>
                </c:pt>
                <c:pt idx="7">
                  <c:v>484,70</c:v>
                </c:pt>
                <c:pt idx="8">
                  <c:v>482,30</c:v>
                </c:pt>
                <c:pt idx="9">
                  <c:v>482,30</c:v>
                </c:pt>
                <c:pt idx="10">
                  <c:v>482,30</c:v>
                </c:pt>
                <c:pt idx="11">
                  <c:v>481,20</c:v>
                </c:pt>
                <c:pt idx="12">
                  <c:v>480,70</c:v>
                </c:pt>
                <c:pt idx="13">
                  <c:v>480,20</c:v>
                </c:pt>
                <c:pt idx="14">
                  <c:v>480,20</c:v>
                </c:pt>
                <c:pt idx="15">
                  <c:v>480,20</c:v>
                </c:pt>
                <c:pt idx="16">
                  <c:v>480,20</c:v>
                </c:pt>
                <c:pt idx="17">
                  <c:v>479,60</c:v>
                </c:pt>
                <c:pt idx="18">
                  <c:v>479,60</c:v>
                </c:pt>
                <c:pt idx="19">
                  <c:v>479,60</c:v>
                </c:pt>
                <c:pt idx="20">
                  <c:v>479,60</c:v>
                </c:pt>
                <c:pt idx="21">
                  <c:v>479,30</c:v>
                </c:pt>
                <c:pt idx="22">
                  <c:v>478,00</c:v>
                </c:pt>
                <c:pt idx="23">
                  <c:v>477,90</c:v>
                </c:pt>
                <c:pt idx="24">
                  <c:v>477,40</c:v>
                </c:pt>
                <c:pt idx="25">
                  <c:v>476,90</c:v>
                </c:pt>
                <c:pt idx="26">
                  <c:v>476,90</c:v>
                </c:pt>
                <c:pt idx="27">
                  <c:v>475,90</c:v>
                </c:pt>
                <c:pt idx="28">
                  <c:v>474,70</c:v>
                </c:pt>
                <c:pt idx="29">
                  <c:v>474,40</c:v>
                </c:pt>
                <c:pt idx="30">
                  <c:v>474,30</c:v>
                </c:pt>
                <c:pt idx="31">
                  <c:v>473,50</c:v>
                </c:pt>
                <c:pt idx="32">
                  <c:v>473,10</c:v>
                </c:pt>
                <c:pt idx="33">
                  <c:v>473,00</c:v>
                </c:pt>
                <c:pt idx="34">
                  <c:v>473,00</c:v>
                </c:pt>
                <c:pt idx="35">
                  <c:v>472,80</c:v>
                </c:pt>
                <c:pt idx="36">
                  <c:v>472,70</c:v>
                </c:pt>
                <c:pt idx="37">
                  <c:v>472,60</c:v>
                </c:pt>
                <c:pt idx="38">
                  <c:v>472,40</c:v>
                </c:pt>
                <c:pt idx="39">
                  <c:v>471,70</c:v>
                </c:pt>
                <c:pt idx="40">
                  <c:v>471,70</c:v>
                </c:pt>
                <c:pt idx="41">
                  <c:v>471,70</c:v>
                </c:pt>
                <c:pt idx="42">
                  <c:v>471,70</c:v>
                </c:pt>
                <c:pt idx="43">
                  <c:v>471,70</c:v>
                </c:pt>
                <c:pt idx="44">
                  <c:v>471,70</c:v>
                </c:pt>
                <c:pt idx="45">
                  <c:v>471,60</c:v>
                </c:pt>
                <c:pt idx="46">
                  <c:v>470,70</c:v>
                </c:pt>
                <c:pt idx="47">
                  <c:v>470,70</c:v>
                </c:pt>
                <c:pt idx="48">
                  <c:v>470,70</c:v>
                </c:pt>
                <c:pt idx="49">
                  <c:v>469,90</c:v>
                </c:pt>
                <c:pt idx="50">
                  <c:v>199</c:v>
                </c:pt>
                <c:pt idx="51">
                  <c:v>469,50</c:v>
                </c:pt>
                <c:pt idx="52">
                  <c:v>469,40</c:v>
                </c:pt>
                <c:pt idx="53">
                  <c:v>199</c:v>
                </c:pt>
                <c:pt idx="54">
                  <c:v>199</c:v>
                </c:pt>
                <c:pt idx="55">
                  <c:v>469,40</c:v>
                </c:pt>
                <c:pt idx="56">
                  <c:v>468,80</c:v>
                </c:pt>
                <c:pt idx="57">
                  <c:v>468,70</c:v>
                </c:pt>
                <c:pt idx="58">
                  <c:v>467,90</c:v>
                </c:pt>
                <c:pt idx="59">
                  <c:v>467,10</c:v>
                </c:pt>
                <c:pt idx="60">
                  <c:v>199</c:v>
                </c:pt>
                <c:pt idx="61">
                  <c:v>465,70</c:v>
                </c:pt>
                <c:pt idx="62">
                  <c:v>465,40</c:v>
                </c:pt>
                <c:pt idx="63">
                  <c:v>464,90</c:v>
                </c:pt>
                <c:pt idx="64">
                  <c:v>464,30</c:v>
                </c:pt>
                <c:pt idx="65">
                  <c:v>199</c:v>
                </c:pt>
                <c:pt idx="66">
                  <c:v>199</c:v>
                </c:pt>
                <c:pt idx="67">
                  <c:v>463,60</c:v>
                </c:pt>
                <c:pt idx="68">
                  <c:v>463,50</c:v>
                </c:pt>
                <c:pt idx="69">
                  <c:v>463,30</c:v>
                </c:pt>
                <c:pt idx="70">
                  <c:v>462,00</c:v>
                </c:pt>
                <c:pt idx="71">
                  <c:v>461,40</c:v>
                </c:pt>
                <c:pt idx="72">
                  <c:v>459,70</c:v>
                </c:pt>
                <c:pt idx="73">
                  <c:v>457,50</c:v>
                </c:pt>
                <c:pt idx="74">
                  <c:v>456,00</c:v>
                </c:pt>
                <c:pt idx="75">
                  <c:v>453,70</c:v>
                </c:pt>
                <c:pt idx="76">
                  <c:v>451,80</c:v>
                </c:pt>
                <c:pt idx="77">
                  <c:v>450,00</c:v>
                </c:pt>
                <c:pt idx="78">
                  <c:v>450,00</c:v>
                </c:pt>
                <c:pt idx="79">
                  <c:v>450,00</c:v>
                </c:pt>
                <c:pt idx="80">
                  <c:v>449,00</c:v>
                </c:pt>
                <c:pt idx="81">
                  <c:v>448,50</c:v>
                </c:pt>
                <c:pt idx="82">
                  <c:v>442,50</c:v>
                </c:pt>
                <c:pt idx="83">
                  <c:v>441,20</c:v>
                </c:pt>
                <c:pt idx="84">
                  <c:v>441,20</c:v>
                </c:pt>
                <c:pt idx="85">
                  <c:v>438,00</c:v>
                </c:pt>
                <c:pt idx="86">
                  <c:v>437,00</c:v>
                </c:pt>
                <c:pt idx="87">
                  <c:v>437,00</c:v>
                </c:pt>
                <c:pt idx="88">
                  <c:v>436,80</c:v>
                </c:pt>
                <c:pt idx="89">
                  <c:v>432,60</c:v>
                </c:pt>
                <c:pt idx="90">
                  <c:v>430,40</c:v>
                </c:pt>
                <c:pt idx="91">
                  <c:v>429,50</c:v>
                </c:pt>
                <c:pt idx="92">
                  <c:v>428,80</c:v>
                </c:pt>
                <c:pt idx="93">
                  <c:v>428,20</c:v>
                </c:pt>
                <c:pt idx="94">
                  <c:v>427,40</c:v>
                </c:pt>
                <c:pt idx="95">
                  <c:v>426,40</c:v>
                </c:pt>
                <c:pt idx="96">
                  <c:v>424,60</c:v>
                </c:pt>
                <c:pt idx="97">
                  <c:v>422,30</c:v>
                </c:pt>
                <c:pt idx="98">
                  <c:v>420,50</c:v>
                </c:pt>
                <c:pt idx="99">
                  <c:v>419,90</c:v>
                </c:pt>
                <c:pt idx="100">
                  <c:v>419,50</c:v>
                </c:pt>
                <c:pt idx="101">
                  <c:v>418,50</c:v>
                </c:pt>
                <c:pt idx="102">
                  <c:v>418,30</c:v>
                </c:pt>
                <c:pt idx="103">
                  <c:v>418,30</c:v>
                </c:pt>
                <c:pt idx="104">
                  <c:v>416,50</c:v>
                </c:pt>
                <c:pt idx="105">
                  <c:v>416,20</c:v>
                </c:pt>
                <c:pt idx="106">
                  <c:v>416,00</c:v>
                </c:pt>
                <c:pt idx="107">
                  <c:v>415,10</c:v>
                </c:pt>
                <c:pt idx="108">
                  <c:v>414,00</c:v>
                </c:pt>
                <c:pt idx="109">
                  <c:v>413,50</c:v>
                </c:pt>
                <c:pt idx="110">
                  <c:v>412,00</c:v>
                </c:pt>
                <c:pt idx="111">
                  <c:v>411,70</c:v>
                </c:pt>
                <c:pt idx="112">
                  <c:v>410,80</c:v>
                </c:pt>
                <c:pt idx="113">
                  <c:v>410,70</c:v>
                </c:pt>
                <c:pt idx="114">
                  <c:v>409,80</c:v>
                </c:pt>
                <c:pt idx="115">
                  <c:v>409,80</c:v>
                </c:pt>
                <c:pt idx="116">
                  <c:v>409,60</c:v>
                </c:pt>
                <c:pt idx="117">
                  <c:v>409,00</c:v>
                </c:pt>
                <c:pt idx="118">
                  <c:v>409,00</c:v>
                </c:pt>
                <c:pt idx="119">
                  <c:v>409,00</c:v>
                </c:pt>
                <c:pt idx="120">
                  <c:v>409,00</c:v>
                </c:pt>
                <c:pt idx="121">
                  <c:v>407,80</c:v>
                </c:pt>
                <c:pt idx="122">
                  <c:v>405,90</c:v>
                </c:pt>
                <c:pt idx="123">
                  <c:v>405,90</c:v>
                </c:pt>
                <c:pt idx="124">
                  <c:v>405,80</c:v>
                </c:pt>
                <c:pt idx="125">
                  <c:v>405,40</c:v>
                </c:pt>
                <c:pt idx="126">
                  <c:v>404,70</c:v>
                </c:pt>
                <c:pt idx="127">
                  <c:v>403,80</c:v>
                </c:pt>
                <c:pt idx="128">
                  <c:v>402,70</c:v>
                </c:pt>
                <c:pt idx="129">
                  <c:v>401,60</c:v>
                </c:pt>
                <c:pt idx="130">
                  <c:v>400,80</c:v>
                </c:pt>
                <c:pt idx="131">
                  <c:v>400,30</c:v>
                </c:pt>
                <c:pt idx="132">
                  <c:v>400,00</c:v>
                </c:pt>
                <c:pt idx="133">
                  <c:v>399,10</c:v>
                </c:pt>
                <c:pt idx="134">
                  <c:v>399,00</c:v>
                </c:pt>
                <c:pt idx="135">
                  <c:v>398,80</c:v>
                </c:pt>
                <c:pt idx="136">
                  <c:v>398,60</c:v>
                </c:pt>
                <c:pt idx="137">
                  <c:v>199</c:v>
                </c:pt>
                <c:pt idx="138">
                  <c:v>397,90</c:v>
                </c:pt>
                <c:pt idx="139">
                  <c:v>394,30</c:v>
                </c:pt>
                <c:pt idx="140">
                  <c:v>393,00</c:v>
                </c:pt>
                <c:pt idx="141">
                  <c:v>392,10</c:v>
                </c:pt>
                <c:pt idx="142">
                  <c:v>391,70</c:v>
                </c:pt>
                <c:pt idx="143">
                  <c:v>391,30</c:v>
                </c:pt>
                <c:pt idx="144">
                  <c:v>199</c:v>
                </c:pt>
                <c:pt idx="145">
                  <c:v>388,90</c:v>
                </c:pt>
                <c:pt idx="146">
                  <c:v>387,70</c:v>
                </c:pt>
                <c:pt idx="147">
                  <c:v>387,50</c:v>
                </c:pt>
                <c:pt idx="148">
                  <c:v>387,10</c:v>
                </c:pt>
                <c:pt idx="149">
                  <c:v>386,50</c:v>
                </c:pt>
                <c:pt idx="150">
                  <c:v>385,90</c:v>
                </c:pt>
                <c:pt idx="151">
                  <c:v>385,10</c:v>
                </c:pt>
                <c:pt idx="152">
                  <c:v>381,00</c:v>
                </c:pt>
                <c:pt idx="153">
                  <c:v>380,60</c:v>
                </c:pt>
                <c:pt idx="154">
                  <c:v>380,10</c:v>
                </c:pt>
                <c:pt idx="155">
                  <c:v>379,00</c:v>
                </c:pt>
                <c:pt idx="156">
                  <c:v>368,40</c:v>
                </c:pt>
                <c:pt idx="157">
                  <c:v>361,10</c:v>
                </c:pt>
                <c:pt idx="158">
                  <c:v>361,10</c:v>
                </c:pt>
                <c:pt idx="159">
                  <c:v>199</c:v>
                </c:pt>
                <c:pt idx="160">
                  <c:v>353,70</c:v>
                </c:pt>
                <c:pt idx="161">
                  <c:v>351,40</c:v>
                </c:pt>
                <c:pt idx="162">
                  <c:v>334,40</c:v>
                </c:pt>
                <c:pt idx="163">
                  <c:v>334,40</c:v>
                </c:pt>
                <c:pt idx="164">
                  <c:v>334,00</c:v>
                </c:pt>
                <c:pt idx="165">
                  <c:v>325,10</c:v>
                </c:pt>
                <c:pt idx="166">
                  <c:v>324,20</c:v>
                </c:pt>
                <c:pt idx="167">
                  <c:v>324,20</c:v>
                </c:pt>
                <c:pt idx="168">
                  <c:v>310,70</c:v>
                </c:pt>
                <c:pt idx="169">
                  <c:v>1</c:v>
                </c:pt>
                <c:pt idx="170">
                  <c:v>1</c:v>
                </c:pt>
                <c:pt idx="171">
                  <c:v>254,20</c:v>
                </c:pt>
                <c:pt idx="172">
                  <c:v>254,20</c:v>
                </c:pt>
                <c:pt idx="173">
                  <c:v>254,20</c:v>
                </c:pt>
                <c:pt idx="174">
                  <c:v>254,20</c:v>
                </c:pt>
                <c:pt idx="175">
                  <c:v>254,20</c:v>
                </c:pt>
                <c:pt idx="176">
                  <c:v>243,90</c:v>
                </c:pt>
                <c:pt idx="177">
                  <c:v>240,00</c:v>
                </c:pt>
                <c:pt idx="178">
                  <c:v>238,00</c:v>
                </c:pt>
                <c:pt idx="179">
                  <c:v>237,00</c:v>
                </c:pt>
                <c:pt idx="180">
                  <c:v>236,00</c:v>
                </c:pt>
                <c:pt idx="181">
                  <c:v>233,50</c:v>
                </c:pt>
                <c:pt idx="182">
                  <c:v>226,90</c:v>
                </c:pt>
                <c:pt idx="183">
                  <c:v>210,80</c:v>
                </c:pt>
                <c:pt idx="184">
                  <c:v>209,50</c:v>
                </c:pt>
                <c:pt idx="185">
                  <c:v>106,00</c:v>
                </c:pt>
                <c:pt idx="186">
                  <c:v>103,70</c:v>
                </c:pt>
                <c:pt idx="187">
                  <c:v>103,30</c:v>
                </c:pt>
                <c:pt idx="188">
                  <c:v>100,30</c:v>
                </c:pt>
                <c:pt idx="192">
                  <c:v>199</c:v>
                </c:pt>
                <c:pt idx="193">
                  <c:v>1</c:v>
                </c:pt>
                <c:pt idx="194">
                  <c:v>1</c:v>
                </c:pt>
                <c:pt idx="195">
                  <c:v>199</c:v>
                </c:pt>
                <c:pt idx="196">
                  <c:v>-62,60</c:v>
                </c:pt>
                <c:pt idx="197">
                  <c:v>-105,50</c:v>
                </c:pt>
              </c:strCache>
            </c:strRef>
          </c:xVal>
          <c:yVal>
            <c:numRef>
              <c:f>'hmm9'!$L:$L</c:f>
              <c:numCache>
                <c:formatCode>0.0000</c:formatCode>
                <c:ptCount val="10485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2.2222222222222223E-2</c:v>
                </c:pt>
                <c:pt idx="4">
                  <c:v>2.197802197802198E-2</c:v>
                </c:pt>
                <c:pt idx="5">
                  <c:v>2.197802197802198E-2</c:v>
                </c:pt>
                <c:pt idx="6">
                  <c:v>4.3478260869565216E-2</c:v>
                </c:pt>
                <c:pt idx="7">
                  <c:v>6.4516129032258063E-2</c:v>
                </c:pt>
                <c:pt idx="8">
                  <c:v>8.4210526315789472E-2</c:v>
                </c:pt>
                <c:pt idx="9">
                  <c:v>8.3333333333333329E-2</c:v>
                </c:pt>
                <c:pt idx="10">
                  <c:v>8.247422680412371E-2</c:v>
                </c:pt>
                <c:pt idx="11">
                  <c:v>8.1632653061224483E-2</c:v>
                </c:pt>
                <c:pt idx="12">
                  <c:v>8.0808080808080815E-2</c:v>
                </c:pt>
                <c:pt idx="13">
                  <c:v>8.0808080808080815E-2</c:v>
                </c:pt>
                <c:pt idx="14">
                  <c:v>0.1</c:v>
                </c:pt>
                <c:pt idx="15">
                  <c:v>0.11881188118811881</c:v>
                </c:pt>
                <c:pt idx="16">
                  <c:v>0.13725490196078433</c:v>
                </c:pt>
                <c:pt idx="17">
                  <c:v>0.15384615384615385</c:v>
                </c:pt>
                <c:pt idx="18">
                  <c:v>0.15238095238095239</c:v>
                </c:pt>
                <c:pt idx="19">
                  <c:v>0.15094339622641509</c:v>
                </c:pt>
                <c:pt idx="20">
                  <c:v>0.14953271028037382</c:v>
                </c:pt>
                <c:pt idx="21">
                  <c:v>0.14814814814814814</c:v>
                </c:pt>
                <c:pt idx="22">
                  <c:v>0.14678899082568808</c:v>
                </c:pt>
                <c:pt idx="23">
                  <c:v>0.14678899082568808</c:v>
                </c:pt>
                <c:pt idx="24">
                  <c:v>0.16216216216216217</c:v>
                </c:pt>
                <c:pt idx="25">
                  <c:v>0.16216216216216217</c:v>
                </c:pt>
                <c:pt idx="26">
                  <c:v>0.17699115044247787</c:v>
                </c:pt>
                <c:pt idx="27">
                  <c:v>0.17543859649122806</c:v>
                </c:pt>
                <c:pt idx="28">
                  <c:v>0.17543859649122806</c:v>
                </c:pt>
                <c:pt idx="29">
                  <c:v>0.19130434782608696</c:v>
                </c:pt>
                <c:pt idx="30">
                  <c:v>0.20689655172413793</c:v>
                </c:pt>
                <c:pt idx="31">
                  <c:v>0.22033898305084745</c:v>
                </c:pt>
                <c:pt idx="32">
                  <c:v>0.22033898305084745</c:v>
                </c:pt>
                <c:pt idx="33">
                  <c:v>0.23529411764705882</c:v>
                </c:pt>
                <c:pt idx="34">
                  <c:v>0.25</c:v>
                </c:pt>
                <c:pt idx="35">
                  <c:v>0.26446280991735538</c:v>
                </c:pt>
                <c:pt idx="36">
                  <c:v>0.27642276422764228</c:v>
                </c:pt>
                <c:pt idx="37">
                  <c:v>0.27419354838709675</c:v>
                </c:pt>
                <c:pt idx="38">
                  <c:v>0.27200000000000002</c:v>
                </c:pt>
                <c:pt idx="39">
                  <c:v>0.26984126984126983</c:v>
                </c:pt>
                <c:pt idx="40">
                  <c:v>0.26771653543307089</c:v>
                </c:pt>
                <c:pt idx="41">
                  <c:v>0.265625</c:v>
                </c:pt>
                <c:pt idx="42">
                  <c:v>0.265625</c:v>
                </c:pt>
                <c:pt idx="43">
                  <c:v>0.27906976744186046</c:v>
                </c:pt>
                <c:pt idx="44">
                  <c:v>0.29230769230769232</c:v>
                </c:pt>
                <c:pt idx="45">
                  <c:v>0.30534351145038169</c:v>
                </c:pt>
                <c:pt idx="46">
                  <c:v>0.31818181818181818</c:v>
                </c:pt>
                <c:pt idx="47">
                  <c:v>0.33082706766917291</c:v>
                </c:pt>
                <c:pt idx="48">
                  <c:v>0.34074074074074073</c:v>
                </c:pt>
                <c:pt idx="49">
                  <c:v>0.34074074074074073</c:v>
                </c:pt>
                <c:pt idx="50">
                  <c:v>0.35036496350364965</c:v>
                </c:pt>
                <c:pt idx="51">
                  <c:v>0.35036496350364965</c:v>
                </c:pt>
                <c:pt idx="52">
                  <c:v>0.35971223021582732</c:v>
                </c:pt>
                <c:pt idx="53">
                  <c:v>0.35714285714285715</c:v>
                </c:pt>
                <c:pt idx="54">
                  <c:v>0.3546099290780142</c:v>
                </c:pt>
                <c:pt idx="55">
                  <c:v>0.352112676056338</c:v>
                </c:pt>
                <c:pt idx="56">
                  <c:v>0.352112676056338</c:v>
                </c:pt>
                <c:pt idx="57">
                  <c:v>0.3611111111111111</c:v>
                </c:pt>
                <c:pt idx="58">
                  <c:v>0.3611111111111111</c:v>
                </c:pt>
                <c:pt idx="59">
                  <c:v>0.36986301369863012</c:v>
                </c:pt>
                <c:pt idx="60">
                  <c:v>0.36734693877551022</c:v>
                </c:pt>
                <c:pt idx="61">
                  <c:v>0.36734693877551022</c:v>
                </c:pt>
                <c:pt idx="62">
                  <c:v>0.37583892617449666</c:v>
                </c:pt>
                <c:pt idx="63">
                  <c:v>0.37333333333333335</c:v>
                </c:pt>
                <c:pt idx="64">
                  <c:v>0.37086092715231789</c:v>
                </c:pt>
                <c:pt idx="65">
                  <c:v>0.36842105263157893</c:v>
                </c:pt>
                <c:pt idx="66">
                  <c:v>0.36601307189542481</c:v>
                </c:pt>
                <c:pt idx="67">
                  <c:v>0.36601307189542481</c:v>
                </c:pt>
                <c:pt idx="68">
                  <c:v>0.37419354838709679</c:v>
                </c:pt>
                <c:pt idx="69">
                  <c:v>0.37179487179487181</c:v>
                </c:pt>
                <c:pt idx="70">
                  <c:v>0.36942675159235666</c:v>
                </c:pt>
                <c:pt idx="71">
                  <c:v>0.36942675159235666</c:v>
                </c:pt>
                <c:pt idx="72">
                  <c:v>0.37735849056603776</c:v>
                </c:pt>
                <c:pt idx="73">
                  <c:v>0.375</c:v>
                </c:pt>
                <c:pt idx="74">
                  <c:v>0.37267080745341613</c:v>
                </c:pt>
                <c:pt idx="75">
                  <c:v>0.37267080745341613</c:v>
                </c:pt>
                <c:pt idx="76">
                  <c:v>0.38271604938271603</c:v>
                </c:pt>
                <c:pt idx="77">
                  <c:v>0.39263803680981596</c:v>
                </c:pt>
                <c:pt idx="78">
                  <c:v>0.40243902439024393</c:v>
                </c:pt>
                <c:pt idx="79">
                  <c:v>0.41212121212121211</c:v>
                </c:pt>
                <c:pt idx="80">
                  <c:v>0.41916167664670656</c:v>
                </c:pt>
                <c:pt idx="81">
                  <c:v>0.41916167664670656</c:v>
                </c:pt>
                <c:pt idx="82">
                  <c:v>0.42603550295857989</c:v>
                </c:pt>
                <c:pt idx="83">
                  <c:v>0.42352941176470588</c:v>
                </c:pt>
                <c:pt idx="84">
                  <c:v>0.42105263157894735</c:v>
                </c:pt>
                <c:pt idx="85">
                  <c:v>0.42105263157894735</c:v>
                </c:pt>
                <c:pt idx="86">
                  <c:v>0.4277456647398844</c:v>
                </c:pt>
                <c:pt idx="87">
                  <c:v>0.42528735632183906</c:v>
                </c:pt>
                <c:pt idx="88">
                  <c:v>0.42528735632183906</c:v>
                </c:pt>
                <c:pt idx="89">
                  <c:v>0.43181818181818182</c:v>
                </c:pt>
                <c:pt idx="90">
                  <c:v>0.43181818181818182</c:v>
                </c:pt>
                <c:pt idx="91">
                  <c:v>0.44067796610169491</c:v>
                </c:pt>
                <c:pt idx="92">
                  <c:v>0.449438202247191</c:v>
                </c:pt>
                <c:pt idx="93">
                  <c:v>0.45810055865921789</c:v>
                </c:pt>
                <c:pt idx="94">
                  <c:v>0.46666666666666667</c:v>
                </c:pt>
                <c:pt idx="95">
                  <c:v>0.47513812154696133</c:v>
                </c:pt>
                <c:pt idx="96">
                  <c:v>0.48351648351648352</c:v>
                </c:pt>
                <c:pt idx="97">
                  <c:v>0.49180327868852458</c:v>
                </c:pt>
                <c:pt idx="98">
                  <c:v>0.5</c:v>
                </c:pt>
                <c:pt idx="99">
                  <c:v>0.50810810810810814</c:v>
                </c:pt>
                <c:pt idx="100">
                  <c:v>0.5161290322580645</c:v>
                </c:pt>
                <c:pt idx="101">
                  <c:v>0.52406417112299464</c:v>
                </c:pt>
                <c:pt idx="102">
                  <c:v>0.53191489361702127</c:v>
                </c:pt>
                <c:pt idx="103">
                  <c:v>0.53968253968253965</c:v>
                </c:pt>
                <c:pt idx="104">
                  <c:v>0.54736842105263162</c:v>
                </c:pt>
                <c:pt idx="105">
                  <c:v>0.55497382198952883</c:v>
                </c:pt>
                <c:pt idx="106">
                  <c:v>0.55958549222797926</c:v>
                </c:pt>
                <c:pt idx="107">
                  <c:v>0.55958549222797926</c:v>
                </c:pt>
                <c:pt idx="108">
                  <c:v>0.5670103092783505</c:v>
                </c:pt>
                <c:pt idx="109">
                  <c:v>0.57435897435897432</c:v>
                </c:pt>
                <c:pt idx="110">
                  <c:v>0.57868020304568524</c:v>
                </c:pt>
                <c:pt idx="111">
                  <c:v>0.57868020304568524</c:v>
                </c:pt>
                <c:pt idx="112">
                  <c:v>0.58291457286432158</c:v>
                </c:pt>
                <c:pt idx="113">
                  <c:v>0.58291457286432158</c:v>
                </c:pt>
                <c:pt idx="114">
                  <c:v>0.59</c:v>
                </c:pt>
                <c:pt idx="115">
                  <c:v>0.59701492537313428</c:v>
                </c:pt>
                <c:pt idx="116">
                  <c:v>0.60396039603960394</c:v>
                </c:pt>
                <c:pt idx="117">
                  <c:v>0.60784313725490191</c:v>
                </c:pt>
                <c:pt idx="118">
                  <c:v>0.60487804878048779</c:v>
                </c:pt>
                <c:pt idx="119">
                  <c:v>0.60194174757281549</c:v>
                </c:pt>
                <c:pt idx="120">
                  <c:v>0.59903381642512077</c:v>
                </c:pt>
                <c:pt idx="121">
                  <c:v>0.59903381642512077</c:v>
                </c:pt>
                <c:pt idx="122">
                  <c:v>0.60576923076923073</c:v>
                </c:pt>
                <c:pt idx="123">
                  <c:v>0.61244019138755978</c:v>
                </c:pt>
                <c:pt idx="124">
                  <c:v>0.61904761904761907</c:v>
                </c:pt>
                <c:pt idx="125">
                  <c:v>0.62264150943396224</c:v>
                </c:pt>
                <c:pt idx="126">
                  <c:v>0.62264150943396224</c:v>
                </c:pt>
                <c:pt idx="127">
                  <c:v>0.62910798122065725</c:v>
                </c:pt>
                <c:pt idx="128">
                  <c:v>0.63551401869158874</c:v>
                </c:pt>
                <c:pt idx="129">
                  <c:v>0.64186046511627903</c:v>
                </c:pt>
                <c:pt idx="130">
                  <c:v>0.64814814814814814</c:v>
                </c:pt>
                <c:pt idx="131">
                  <c:v>0.65437788018433185</c:v>
                </c:pt>
                <c:pt idx="132">
                  <c:v>0.65753424657534243</c:v>
                </c:pt>
                <c:pt idx="133">
                  <c:v>0.65454545454545454</c:v>
                </c:pt>
                <c:pt idx="134">
                  <c:v>0.65158371040723984</c:v>
                </c:pt>
                <c:pt idx="135">
                  <c:v>0.64864864864864868</c:v>
                </c:pt>
                <c:pt idx="136">
                  <c:v>0.64573991031390132</c:v>
                </c:pt>
                <c:pt idx="137">
                  <c:v>0.6428571428571429</c:v>
                </c:pt>
                <c:pt idx="138">
                  <c:v>0.6428571428571429</c:v>
                </c:pt>
                <c:pt idx="139">
                  <c:v>0.64601769911504425</c:v>
                </c:pt>
                <c:pt idx="140">
                  <c:v>0.64317180616740088</c:v>
                </c:pt>
                <c:pt idx="141">
                  <c:v>0.64035087719298245</c:v>
                </c:pt>
                <c:pt idx="142">
                  <c:v>0.64035087719298245</c:v>
                </c:pt>
                <c:pt idx="143">
                  <c:v>0.64347826086956517</c:v>
                </c:pt>
                <c:pt idx="144">
                  <c:v>0.64347826086956517</c:v>
                </c:pt>
                <c:pt idx="145">
                  <c:v>0.64935064935064934</c:v>
                </c:pt>
                <c:pt idx="146">
                  <c:v>0.65517241379310343</c:v>
                </c:pt>
                <c:pt idx="147">
                  <c:v>0.65811965811965811</c:v>
                </c:pt>
                <c:pt idx="148">
                  <c:v>0.65531914893617016</c:v>
                </c:pt>
                <c:pt idx="149">
                  <c:v>0.65254237288135597</c:v>
                </c:pt>
                <c:pt idx="150">
                  <c:v>0.64978902953586493</c:v>
                </c:pt>
                <c:pt idx="151">
                  <c:v>0.6470588235294118</c:v>
                </c:pt>
                <c:pt idx="152">
                  <c:v>0.6470588235294118</c:v>
                </c:pt>
                <c:pt idx="153">
                  <c:v>0.65</c:v>
                </c:pt>
                <c:pt idx="154">
                  <c:v>0.65</c:v>
                </c:pt>
                <c:pt idx="155">
                  <c:v>0.65289256198347112</c:v>
                </c:pt>
                <c:pt idx="156">
                  <c:v>0.65020576131687247</c:v>
                </c:pt>
                <c:pt idx="157">
                  <c:v>0.64754098360655743</c:v>
                </c:pt>
                <c:pt idx="158">
                  <c:v>0.64489795918367343</c:v>
                </c:pt>
                <c:pt idx="159">
                  <c:v>0.64227642276422769</c:v>
                </c:pt>
                <c:pt idx="160">
                  <c:v>0.63967611336032393</c:v>
                </c:pt>
                <c:pt idx="161">
                  <c:v>0.63967611336032393</c:v>
                </c:pt>
                <c:pt idx="162">
                  <c:v>0.64257028112449799</c:v>
                </c:pt>
                <c:pt idx="163">
                  <c:v>0.64</c:v>
                </c:pt>
                <c:pt idx="164">
                  <c:v>0.64</c:v>
                </c:pt>
                <c:pt idx="165">
                  <c:v>0.64541832669322707</c:v>
                </c:pt>
                <c:pt idx="166">
                  <c:v>0.65079365079365081</c:v>
                </c:pt>
                <c:pt idx="167">
                  <c:v>0.65612648221343872</c:v>
                </c:pt>
                <c:pt idx="168">
                  <c:v>0.6588235294117647</c:v>
                </c:pt>
                <c:pt idx="169">
                  <c:v>0.6588235294117647</c:v>
                </c:pt>
                <c:pt idx="170">
                  <c:v>0.66147859922178986</c:v>
                </c:pt>
                <c:pt idx="171">
                  <c:v>0.65891472868217049</c:v>
                </c:pt>
                <c:pt idx="172">
                  <c:v>0.65637065637065639</c:v>
                </c:pt>
                <c:pt idx="173">
                  <c:v>0.65384615384615385</c:v>
                </c:pt>
                <c:pt idx="174">
                  <c:v>0.65134099616858232</c:v>
                </c:pt>
                <c:pt idx="175">
                  <c:v>0.64885496183206104</c:v>
                </c:pt>
                <c:pt idx="176">
                  <c:v>0.64885496183206104</c:v>
                </c:pt>
                <c:pt idx="177">
                  <c:v>0.65151515151515149</c:v>
                </c:pt>
                <c:pt idx="178">
                  <c:v>0.64905660377358487</c:v>
                </c:pt>
                <c:pt idx="179">
                  <c:v>0.64661654135338342</c:v>
                </c:pt>
                <c:pt idx="180">
                  <c:v>0.64419475655430714</c:v>
                </c:pt>
                <c:pt idx="181">
                  <c:v>0.64179104477611937</c:v>
                </c:pt>
                <c:pt idx="182">
                  <c:v>0.63940520446096649</c:v>
                </c:pt>
                <c:pt idx="183">
                  <c:v>0.63940520446096649</c:v>
                </c:pt>
                <c:pt idx="184">
                  <c:v>0.64206642066420661</c:v>
                </c:pt>
                <c:pt idx="185">
                  <c:v>0.63970588235294112</c:v>
                </c:pt>
                <c:pt idx="186">
                  <c:v>0.63736263736263732</c:v>
                </c:pt>
                <c:pt idx="187">
                  <c:v>0.63503649635036497</c:v>
                </c:pt>
                <c:pt idx="188">
                  <c:v>0.63272727272727269</c:v>
                </c:pt>
                <c:pt idx="189">
                  <c:v>0.63043478260869568</c:v>
                </c:pt>
                <c:pt idx="190">
                  <c:v>0.62815884476534301</c:v>
                </c:pt>
                <c:pt idx="191">
                  <c:v>0.62589928057553956</c:v>
                </c:pt>
                <c:pt idx="192">
                  <c:v>0.62365591397849462</c:v>
                </c:pt>
                <c:pt idx="193">
                  <c:v>0.62142857142857144</c:v>
                </c:pt>
                <c:pt idx="194">
                  <c:v>0.61921708185053381</c:v>
                </c:pt>
                <c:pt idx="195">
                  <c:v>0.61702127659574468</c:v>
                </c:pt>
                <c:pt idx="196">
                  <c:v>0.61484098939929333</c:v>
                </c:pt>
                <c:pt idx="197">
                  <c:v>0.61267605633802813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01-4A2A-B315-7D25156C3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268280"/>
        <c:axId val="629264680"/>
      </c:scatterChart>
      <c:valAx>
        <c:axId val="62926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Вес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29264680"/>
        <c:crosses val="autoZero"/>
        <c:crossBetween val="midCat"/>
      </c:valAx>
      <c:valAx>
        <c:axId val="62926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F1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29268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215748031496063"/>
          <c:y val="0.17171296296296298"/>
          <c:w val="0.81639107611548556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'hmm9'!$K$1</c:f>
              <c:strCache>
                <c:ptCount val="1"/>
                <c:pt idx="0">
                  <c:v>sens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'hmm9'!$J$2:$J$198</c:f>
              <c:numCache>
                <c:formatCode>0.0000</c:formatCode>
                <c:ptCount val="197"/>
                <c:pt idx="0">
                  <c:v>-0.98198198198198194</c:v>
                </c:pt>
                <c:pt idx="1">
                  <c:v>-0.98198198198198194</c:v>
                </c:pt>
                <c:pt idx="2">
                  <c:v>-0.97297297297297303</c:v>
                </c:pt>
                <c:pt idx="3">
                  <c:v>-0.963963963963964</c:v>
                </c:pt>
                <c:pt idx="4">
                  <c:v>-0.963963963963964</c:v>
                </c:pt>
                <c:pt idx="5">
                  <c:v>-0.963963963963964</c:v>
                </c:pt>
                <c:pt idx="6">
                  <c:v>-0.963963963963964</c:v>
                </c:pt>
                <c:pt idx="7">
                  <c:v>-0.95495495495495497</c:v>
                </c:pt>
                <c:pt idx="8">
                  <c:v>-0.94594594594594594</c:v>
                </c:pt>
                <c:pt idx="9">
                  <c:v>-0.93693693693693691</c:v>
                </c:pt>
                <c:pt idx="10">
                  <c:v>-0.92792792792792789</c:v>
                </c:pt>
                <c:pt idx="11">
                  <c:v>-0.91891891891891897</c:v>
                </c:pt>
                <c:pt idx="12">
                  <c:v>-0.91891891891891897</c:v>
                </c:pt>
                <c:pt idx="13">
                  <c:v>-0.91891891891891897</c:v>
                </c:pt>
                <c:pt idx="14">
                  <c:v>-0.91891891891891897</c:v>
                </c:pt>
                <c:pt idx="15">
                  <c:v>-0.91891891891891897</c:v>
                </c:pt>
                <c:pt idx="16">
                  <c:v>-0.90990990990990994</c:v>
                </c:pt>
                <c:pt idx="17">
                  <c:v>-0.90090090090090091</c:v>
                </c:pt>
                <c:pt idx="18">
                  <c:v>-0.89189189189189189</c:v>
                </c:pt>
                <c:pt idx="19">
                  <c:v>-0.88288288288288286</c:v>
                </c:pt>
                <c:pt idx="20">
                  <c:v>-0.87387387387387383</c:v>
                </c:pt>
                <c:pt idx="21">
                  <c:v>-0.86486486486486491</c:v>
                </c:pt>
                <c:pt idx="22">
                  <c:v>-0.86486486486486491</c:v>
                </c:pt>
                <c:pt idx="23">
                  <c:v>-0.85585585585585588</c:v>
                </c:pt>
                <c:pt idx="24">
                  <c:v>-0.85585585585585588</c:v>
                </c:pt>
                <c:pt idx="25">
                  <c:v>-0.84684684684684686</c:v>
                </c:pt>
                <c:pt idx="26">
                  <c:v>-0.83783783783783783</c:v>
                </c:pt>
                <c:pt idx="27">
                  <c:v>-0.83783783783783783</c:v>
                </c:pt>
                <c:pt idx="28">
                  <c:v>-0.83783783783783783</c:v>
                </c:pt>
                <c:pt idx="29">
                  <c:v>-0.83783783783783783</c:v>
                </c:pt>
                <c:pt idx="30">
                  <c:v>-0.8288288288288288</c:v>
                </c:pt>
                <c:pt idx="31">
                  <c:v>-0.8288288288288288</c:v>
                </c:pt>
                <c:pt idx="32">
                  <c:v>-0.8288288288288288</c:v>
                </c:pt>
                <c:pt idx="33">
                  <c:v>-0.8288288288288288</c:v>
                </c:pt>
                <c:pt idx="34">
                  <c:v>-0.8288288288288288</c:v>
                </c:pt>
                <c:pt idx="35">
                  <c:v>-0.81981981981981977</c:v>
                </c:pt>
                <c:pt idx="36">
                  <c:v>-0.81081081081081086</c:v>
                </c:pt>
                <c:pt idx="37">
                  <c:v>-0.80180180180180183</c:v>
                </c:pt>
                <c:pt idx="38">
                  <c:v>-0.7927927927927928</c:v>
                </c:pt>
                <c:pt idx="39">
                  <c:v>-0.78378378378378377</c:v>
                </c:pt>
                <c:pt idx="40">
                  <c:v>-0.77477477477477474</c:v>
                </c:pt>
                <c:pt idx="41">
                  <c:v>-0.77477477477477474</c:v>
                </c:pt>
                <c:pt idx="42">
                  <c:v>-0.77477477477477474</c:v>
                </c:pt>
                <c:pt idx="43">
                  <c:v>-0.77477477477477474</c:v>
                </c:pt>
                <c:pt idx="44">
                  <c:v>-0.77477477477477474</c:v>
                </c:pt>
                <c:pt idx="45">
                  <c:v>-0.77477477477477474</c:v>
                </c:pt>
                <c:pt idx="46">
                  <c:v>-0.77477477477477474</c:v>
                </c:pt>
                <c:pt idx="47">
                  <c:v>-0.76576576576576572</c:v>
                </c:pt>
                <c:pt idx="48">
                  <c:v>-0.76576576576576572</c:v>
                </c:pt>
                <c:pt idx="49">
                  <c:v>-0.7567567567567568</c:v>
                </c:pt>
                <c:pt idx="50">
                  <c:v>-0.7567567567567568</c:v>
                </c:pt>
                <c:pt idx="51">
                  <c:v>-0.74774774774774777</c:v>
                </c:pt>
                <c:pt idx="52">
                  <c:v>-0.73873873873873874</c:v>
                </c:pt>
                <c:pt idx="53">
                  <c:v>-0.72972972972972971</c:v>
                </c:pt>
                <c:pt idx="54">
                  <c:v>-0.72072072072072069</c:v>
                </c:pt>
                <c:pt idx="55">
                  <c:v>-0.72072072072072069</c:v>
                </c:pt>
                <c:pt idx="56">
                  <c:v>-0.71171171171171166</c:v>
                </c:pt>
                <c:pt idx="57">
                  <c:v>-0.71171171171171166</c:v>
                </c:pt>
                <c:pt idx="58">
                  <c:v>-0.70270270270270274</c:v>
                </c:pt>
                <c:pt idx="59">
                  <c:v>-0.69369369369369371</c:v>
                </c:pt>
                <c:pt idx="60">
                  <c:v>-0.69369369369369371</c:v>
                </c:pt>
                <c:pt idx="61">
                  <c:v>-0.68468468468468469</c:v>
                </c:pt>
                <c:pt idx="62">
                  <c:v>-0.67567567567567566</c:v>
                </c:pt>
                <c:pt idx="63">
                  <c:v>-0.66666666666666663</c:v>
                </c:pt>
                <c:pt idx="64">
                  <c:v>-0.65765765765765771</c:v>
                </c:pt>
                <c:pt idx="65">
                  <c:v>-0.64864864864864868</c:v>
                </c:pt>
                <c:pt idx="66">
                  <c:v>-0.64864864864864868</c:v>
                </c:pt>
                <c:pt idx="67">
                  <c:v>-0.63963963963963966</c:v>
                </c:pt>
                <c:pt idx="68">
                  <c:v>-0.63063063063063063</c:v>
                </c:pt>
                <c:pt idx="69">
                  <c:v>-0.6216216216216216</c:v>
                </c:pt>
                <c:pt idx="70">
                  <c:v>-0.6216216216216216</c:v>
                </c:pt>
                <c:pt idx="71">
                  <c:v>-0.61261261261261257</c:v>
                </c:pt>
                <c:pt idx="72">
                  <c:v>-0.60360360360360366</c:v>
                </c:pt>
                <c:pt idx="73">
                  <c:v>-0.59459459459459463</c:v>
                </c:pt>
                <c:pt idx="74">
                  <c:v>-0.59459459459459463</c:v>
                </c:pt>
                <c:pt idx="75">
                  <c:v>-0.59459459459459463</c:v>
                </c:pt>
                <c:pt idx="76">
                  <c:v>-0.59459459459459463</c:v>
                </c:pt>
                <c:pt idx="77">
                  <c:v>-0.59459459459459463</c:v>
                </c:pt>
                <c:pt idx="78">
                  <c:v>-0.59459459459459463</c:v>
                </c:pt>
                <c:pt idx="79">
                  <c:v>-0.5855855855855856</c:v>
                </c:pt>
                <c:pt idx="80">
                  <c:v>-0.5855855855855856</c:v>
                </c:pt>
                <c:pt idx="81">
                  <c:v>-0.57657657657657657</c:v>
                </c:pt>
                <c:pt idx="82">
                  <c:v>-0.56756756756756754</c:v>
                </c:pt>
                <c:pt idx="83">
                  <c:v>-0.55855855855855852</c:v>
                </c:pt>
                <c:pt idx="84">
                  <c:v>-0.55855855855855852</c:v>
                </c:pt>
                <c:pt idx="85">
                  <c:v>-0.5495495495495496</c:v>
                </c:pt>
                <c:pt idx="86">
                  <c:v>-0.54054054054054057</c:v>
                </c:pt>
                <c:pt idx="87">
                  <c:v>-0.54054054054054057</c:v>
                </c:pt>
                <c:pt idx="88">
                  <c:v>-0.53153153153153154</c:v>
                </c:pt>
                <c:pt idx="89">
                  <c:v>-0.53153153153153154</c:v>
                </c:pt>
                <c:pt idx="90">
                  <c:v>-0.53153153153153154</c:v>
                </c:pt>
                <c:pt idx="91">
                  <c:v>-0.53153153153153154</c:v>
                </c:pt>
                <c:pt idx="92">
                  <c:v>-0.53153153153153154</c:v>
                </c:pt>
                <c:pt idx="93">
                  <c:v>-0.53153153153153154</c:v>
                </c:pt>
                <c:pt idx="94">
                  <c:v>-0.53153153153153154</c:v>
                </c:pt>
                <c:pt idx="95">
                  <c:v>-0.53153153153153154</c:v>
                </c:pt>
                <c:pt idx="96">
                  <c:v>-0.53153153153153154</c:v>
                </c:pt>
                <c:pt idx="97">
                  <c:v>-0.53153153153153154</c:v>
                </c:pt>
                <c:pt idx="98">
                  <c:v>-0.53153153153153154</c:v>
                </c:pt>
                <c:pt idx="99">
                  <c:v>-0.53153153153153154</c:v>
                </c:pt>
                <c:pt idx="100">
                  <c:v>-0.53153153153153154</c:v>
                </c:pt>
                <c:pt idx="101">
                  <c:v>-0.53153153153153154</c:v>
                </c:pt>
                <c:pt idx="102">
                  <c:v>-0.53153153153153154</c:v>
                </c:pt>
                <c:pt idx="103">
                  <c:v>-0.53153153153153154</c:v>
                </c:pt>
                <c:pt idx="104">
                  <c:v>-0.53153153153153154</c:v>
                </c:pt>
                <c:pt idx="105">
                  <c:v>-0.52252252252252251</c:v>
                </c:pt>
                <c:pt idx="106">
                  <c:v>-0.52252252252252251</c:v>
                </c:pt>
                <c:pt idx="107">
                  <c:v>-0.52252252252252251</c:v>
                </c:pt>
                <c:pt idx="108">
                  <c:v>-0.52252252252252251</c:v>
                </c:pt>
                <c:pt idx="109">
                  <c:v>-0.51351351351351349</c:v>
                </c:pt>
                <c:pt idx="110">
                  <c:v>-0.51351351351351349</c:v>
                </c:pt>
                <c:pt idx="111">
                  <c:v>-0.50450450450450446</c:v>
                </c:pt>
                <c:pt idx="112">
                  <c:v>-0.50450450450450446</c:v>
                </c:pt>
                <c:pt idx="113">
                  <c:v>-0.50450450450450446</c:v>
                </c:pt>
                <c:pt idx="114">
                  <c:v>-0.50450450450450446</c:v>
                </c:pt>
                <c:pt idx="115">
                  <c:v>-0.50450450450450446</c:v>
                </c:pt>
                <c:pt idx="116">
                  <c:v>-0.49549549549549549</c:v>
                </c:pt>
                <c:pt idx="117">
                  <c:v>-0.48648648648648651</c:v>
                </c:pt>
                <c:pt idx="118">
                  <c:v>-0.47747747747747749</c:v>
                </c:pt>
                <c:pt idx="119">
                  <c:v>-0.46846846846846846</c:v>
                </c:pt>
                <c:pt idx="120">
                  <c:v>-0.46846846846846846</c:v>
                </c:pt>
                <c:pt idx="121">
                  <c:v>-0.46846846846846846</c:v>
                </c:pt>
                <c:pt idx="122">
                  <c:v>-0.46846846846846846</c:v>
                </c:pt>
                <c:pt idx="123">
                  <c:v>-0.46846846846846846</c:v>
                </c:pt>
                <c:pt idx="124">
                  <c:v>-0.45945945945945948</c:v>
                </c:pt>
                <c:pt idx="125">
                  <c:v>-0.45945945945945948</c:v>
                </c:pt>
                <c:pt idx="126">
                  <c:v>-0.45945945945945948</c:v>
                </c:pt>
                <c:pt idx="127">
                  <c:v>-0.45945945945945948</c:v>
                </c:pt>
                <c:pt idx="128">
                  <c:v>-0.45945945945945948</c:v>
                </c:pt>
                <c:pt idx="129">
                  <c:v>-0.45945945945945948</c:v>
                </c:pt>
                <c:pt idx="130">
                  <c:v>-0.45945945945945948</c:v>
                </c:pt>
                <c:pt idx="131">
                  <c:v>-0.45045045045045046</c:v>
                </c:pt>
                <c:pt idx="132">
                  <c:v>-0.44144144144144143</c:v>
                </c:pt>
                <c:pt idx="133">
                  <c:v>-0.43243243243243246</c:v>
                </c:pt>
                <c:pt idx="134">
                  <c:v>-0.42342342342342343</c:v>
                </c:pt>
                <c:pt idx="135">
                  <c:v>-0.4144144144144144</c:v>
                </c:pt>
                <c:pt idx="136">
                  <c:v>-0.40540540540540543</c:v>
                </c:pt>
                <c:pt idx="137">
                  <c:v>-0.40540540540540543</c:v>
                </c:pt>
                <c:pt idx="138">
                  <c:v>-0.3963963963963964</c:v>
                </c:pt>
                <c:pt idx="139">
                  <c:v>-0.38738738738738737</c:v>
                </c:pt>
                <c:pt idx="140">
                  <c:v>-0.3783783783783784</c:v>
                </c:pt>
                <c:pt idx="141">
                  <c:v>-0.3783783783783784</c:v>
                </c:pt>
                <c:pt idx="142">
                  <c:v>-0.36936936936936937</c:v>
                </c:pt>
                <c:pt idx="143">
                  <c:v>-0.36936936936936937</c:v>
                </c:pt>
                <c:pt idx="144">
                  <c:v>-0.36936936936936937</c:v>
                </c:pt>
                <c:pt idx="145">
                  <c:v>-0.36936936936936937</c:v>
                </c:pt>
                <c:pt idx="146">
                  <c:v>-0.36036036036036034</c:v>
                </c:pt>
                <c:pt idx="147">
                  <c:v>-0.35135135135135137</c:v>
                </c:pt>
                <c:pt idx="148">
                  <c:v>-0.34234234234234234</c:v>
                </c:pt>
                <c:pt idx="149">
                  <c:v>-0.33333333333333331</c:v>
                </c:pt>
                <c:pt idx="150">
                  <c:v>-0.32432432432432434</c:v>
                </c:pt>
                <c:pt idx="151">
                  <c:v>-0.32432432432432434</c:v>
                </c:pt>
                <c:pt idx="152">
                  <c:v>-0.31531531531531531</c:v>
                </c:pt>
                <c:pt idx="153">
                  <c:v>-0.31531531531531531</c:v>
                </c:pt>
                <c:pt idx="154">
                  <c:v>-0.30630630630630629</c:v>
                </c:pt>
                <c:pt idx="155">
                  <c:v>-0.29729729729729731</c:v>
                </c:pt>
                <c:pt idx="156">
                  <c:v>-0.28828828828828829</c:v>
                </c:pt>
                <c:pt idx="157">
                  <c:v>-0.27927927927927926</c:v>
                </c:pt>
                <c:pt idx="158">
                  <c:v>-0.27027027027027029</c:v>
                </c:pt>
                <c:pt idx="159">
                  <c:v>-0.26126126126126126</c:v>
                </c:pt>
                <c:pt idx="160">
                  <c:v>-0.26126126126126126</c:v>
                </c:pt>
                <c:pt idx="161">
                  <c:v>-0.25225225225225223</c:v>
                </c:pt>
                <c:pt idx="162">
                  <c:v>-0.24324324324324326</c:v>
                </c:pt>
                <c:pt idx="163">
                  <c:v>-0.24324324324324326</c:v>
                </c:pt>
                <c:pt idx="164">
                  <c:v>-0.24324324324324326</c:v>
                </c:pt>
                <c:pt idx="165">
                  <c:v>-0.24324324324324326</c:v>
                </c:pt>
                <c:pt idx="166">
                  <c:v>-0.24324324324324326</c:v>
                </c:pt>
                <c:pt idx="167">
                  <c:v>-0.23423423423423423</c:v>
                </c:pt>
                <c:pt idx="168">
                  <c:v>-0.23423423423423423</c:v>
                </c:pt>
                <c:pt idx="169">
                  <c:v>-0.22522522522522523</c:v>
                </c:pt>
                <c:pt idx="170">
                  <c:v>-0.21621621621621623</c:v>
                </c:pt>
                <c:pt idx="171">
                  <c:v>-0.2072072072072072</c:v>
                </c:pt>
                <c:pt idx="172">
                  <c:v>-0.1981981981981982</c:v>
                </c:pt>
                <c:pt idx="173">
                  <c:v>-0.1891891891891892</c:v>
                </c:pt>
                <c:pt idx="174">
                  <c:v>-0.18018018018018017</c:v>
                </c:pt>
                <c:pt idx="175">
                  <c:v>-0.18018018018018017</c:v>
                </c:pt>
                <c:pt idx="176">
                  <c:v>-0.17117117117117117</c:v>
                </c:pt>
                <c:pt idx="177">
                  <c:v>-0.16216216216216217</c:v>
                </c:pt>
                <c:pt idx="178">
                  <c:v>-0.15315315315315314</c:v>
                </c:pt>
                <c:pt idx="179">
                  <c:v>-0.14414414414414414</c:v>
                </c:pt>
                <c:pt idx="180">
                  <c:v>-0.13513513513513514</c:v>
                </c:pt>
                <c:pt idx="181">
                  <c:v>-0.12612612612612611</c:v>
                </c:pt>
                <c:pt idx="182">
                  <c:v>-0.12612612612612611</c:v>
                </c:pt>
                <c:pt idx="183">
                  <c:v>-0.11711711711711711</c:v>
                </c:pt>
                <c:pt idx="184">
                  <c:v>-0.10810810810810811</c:v>
                </c:pt>
                <c:pt idx="185">
                  <c:v>-9.90990990990991E-2</c:v>
                </c:pt>
                <c:pt idx="186">
                  <c:v>-9.0090090090090086E-2</c:v>
                </c:pt>
                <c:pt idx="187">
                  <c:v>-8.1081081081081086E-2</c:v>
                </c:pt>
                <c:pt idx="188">
                  <c:v>-7.2072072072072071E-2</c:v>
                </c:pt>
                <c:pt idx="189">
                  <c:v>-6.3063063063063057E-2</c:v>
                </c:pt>
                <c:pt idx="190">
                  <c:v>-5.4054054054054057E-2</c:v>
                </c:pt>
                <c:pt idx="191">
                  <c:v>-4.5045045045045043E-2</c:v>
                </c:pt>
                <c:pt idx="192">
                  <c:v>-3.6036036036036036E-2</c:v>
                </c:pt>
                <c:pt idx="193">
                  <c:v>-2.7027027027027029E-2</c:v>
                </c:pt>
                <c:pt idx="194">
                  <c:v>-1.8018018018018018E-2</c:v>
                </c:pt>
                <c:pt idx="195">
                  <c:v>-9.0090090090090089E-3</c:v>
                </c:pt>
                <c:pt idx="196">
                  <c:v>0</c:v>
                </c:pt>
              </c:numCache>
            </c:numRef>
          </c:xVal>
          <c:yVal>
            <c:numRef>
              <c:f>'hmm9'!$K$2:$K$198</c:f>
              <c:numCache>
                <c:formatCode>0.0000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1.1494252873563218E-2</c:v>
                </c:pt>
                <c:pt idx="3">
                  <c:v>1.1494252873563218E-2</c:v>
                </c:pt>
                <c:pt idx="4">
                  <c:v>1.1494252873563218E-2</c:v>
                </c:pt>
                <c:pt idx="5">
                  <c:v>2.2988505747126436E-2</c:v>
                </c:pt>
                <c:pt idx="6">
                  <c:v>3.4482758620689655E-2</c:v>
                </c:pt>
                <c:pt idx="7">
                  <c:v>4.5977011494252873E-2</c:v>
                </c:pt>
                <c:pt idx="8">
                  <c:v>4.5977011494252873E-2</c:v>
                </c:pt>
                <c:pt idx="9">
                  <c:v>4.5977011494252873E-2</c:v>
                </c:pt>
                <c:pt idx="10">
                  <c:v>4.5977011494252873E-2</c:v>
                </c:pt>
                <c:pt idx="11">
                  <c:v>4.5977011494252873E-2</c:v>
                </c:pt>
                <c:pt idx="12">
                  <c:v>4.5977011494252873E-2</c:v>
                </c:pt>
                <c:pt idx="13">
                  <c:v>5.7471264367816091E-2</c:v>
                </c:pt>
                <c:pt idx="14">
                  <c:v>6.8965517241379309E-2</c:v>
                </c:pt>
                <c:pt idx="15">
                  <c:v>8.0459770114942528E-2</c:v>
                </c:pt>
                <c:pt idx="16">
                  <c:v>9.1954022988505746E-2</c:v>
                </c:pt>
                <c:pt idx="17">
                  <c:v>9.1954022988505746E-2</c:v>
                </c:pt>
                <c:pt idx="18">
                  <c:v>9.1954022988505746E-2</c:v>
                </c:pt>
                <c:pt idx="19">
                  <c:v>9.1954022988505746E-2</c:v>
                </c:pt>
                <c:pt idx="20">
                  <c:v>9.1954022988505746E-2</c:v>
                </c:pt>
                <c:pt idx="21">
                  <c:v>9.1954022988505746E-2</c:v>
                </c:pt>
                <c:pt idx="22">
                  <c:v>9.1954022988505746E-2</c:v>
                </c:pt>
                <c:pt idx="23">
                  <c:v>0.10344827586206896</c:v>
                </c:pt>
                <c:pt idx="24">
                  <c:v>0.10344827586206896</c:v>
                </c:pt>
                <c:pt idx="25">
                  <c:v>0.11494252873563218</c:v>
                </c:pt>
                <c:pt idx="26">
                  <c:v>0.11494252873563218</c:v>
                </c:pt>
                <c:pt idx="27">
                  <c:v>0.11494252873563218</c:v>
                </c:pt>
                <c:pt idx="28">
                  <c:v>0.12643678160919541</c:v>
                </c:pt>
                <c:pt idx="29">
                  <c:v>0.13793103448275862</c:v>
                </c:pt>
                <c:pt idx="30">
                  <c:v>0.14942528735632185</c:v>
                </c:pt>
                <c:pt idx="31">
                  <c:v>0.14942528735632185</c:v>
                </c:pt>
                <c:pt idx="32">
                  <c:v>0.16091954022988506</c:v>
                </c:pt>
                <c:pt idx="33">
                  <c:v>0.17241379310344829</c:v>
                </c:pt>
                <c:pt idx="34">
                  <c:v>0.18390804597701149</c:v>
                </c:pt>
                <c:pt idx="35">
                  <c:v>0.19540229885057472</c:v>
                </c:pt>
                <c:pt idx="36">
                  <c:v>0.19540229885057472</c:v>
                </c:pt>
                <c:pt idx="37">
                  <c:v>0.19540229885057472</c:v>
                </c:pt>
                <c:pt idx="38">
                  <c:v>0.19540229885057472</c:v>
                </c:pt>
                <c:pt idx="39">
                  <c:v>0.19540229885057472</c:v>
                </c:pt>
                <c:pt idx="40">
                  <c:v>0.19540229885057472</c:v>
                </c:pt>
                <c:pt idx="41">
                  <c:v>0.19540229885057472</c:v>
                </c:pt>
                <c:pt idx="42">
                  <c:v>0.20689655172413793</c:v>
                </c:pt>
                <c:pt idx="43">
                  <c:v>0.21839080459770116</c:v>
                </c:pt>
                <c:pt idx="44">
                  <c:v>0.22988505747126436</c:v>
                </c:pt>
                <c:pt idx="45">
                  <c:v>0.2413793103448276</c:v>
                </c:pt>
                <c:pt idx="46">
                  <c:v>0.25287356321839083</c:v>
                </c:pt>
                <c:pt idx="47">
                  <c:v>0.26436781609195403</c:v>
                </c:pt>
                <c:pt idx="48">
                  <c:v>0.26436781609195403</c:v>
                </c:pt>
                <c:pt idx="49">
                  <c:v>0.27586206896551724</c:v>
                </c:pt>
                <c:pt idx="50">
                  <c:v>0.27586206896551724</c:v>
                </c:pt>
                <c:pt idx="51">
                  <c:v>0.28735632183908044</c:v>
                </c:pt>
                <c:pt idx="52">
                  <c:v>0.28735632183908044</c:v>
                </c:pt>
                <c:pt idx="53">
                  <c:v>0.28735632183908044</c:v>
                </c:pt>
                <c:pt idx="54">
                  <c:v>0.28735632183908044</c:v>
                </c:pt>
                <c:pt idx="55">
                  <c:v>0.28735632183908044</c:v>
                </c:pt>
                <c:pt idx="56">
                  <c:v>0.2988505747126437</c:v>
                </c:pt>
                <c:pt idx="57">
                  <c:v>0.2988505747126437</c:v>
                </c:pt>
                <c:pt idx="58">
                  <c:v>0.31034482758620691</c:v>
                </c:pt>
                <c:pt idx="59">
                  <c:v>0.31034482758620691</c:v>
                </c:pt>
                <c:pt idx="60">
                  <c:v>0.31034482758620691</c:v>
                </c:pt>
                <c:pt idx="61">
                  <c:v>0.32183908045977011</c:v>
                </c:pt>
                <c:pt idx="62">
                  <c:v>0.32183908045977011</c:v>
                </c:pt>
                <c:pt idx="63">
                  <c:v>0.32183908045977011</c:v>
                </c:pt>
                <c:pt idx="64">
                  <c:v>0.32183908045977011</c:v>
                </c:pt>
                <c:pt idx="65">
                  <c:v>0.32183908045977011</c:v>
                </c:pt>
                <c:pt idx="66">
                  <c:v>0.32183908045977011</c:v>
                </c:pt>
                <c:pt idx="67">
                  <c:v>0.33333333333333331</c:v>
                </c:pt>
                <c:pt idx="68">
                  <c:v>0.33333333333333331</c:v>
                </c:pt>
                <c:pt idx="69">
                  <c:v>0.33333333333333331</c:v>
                </c:pt>
                <c:pt idx="70">
                  <c:v>0.33333333333333331</c:v>
                </c:pt>
                <c:pt idx="71">
                  <c:v>0.34482758620689657</c:v>
                </c:pt>
                <c:pt idx="72">
                  <c:v>0.34482758620689657</c:v>
                </c:pt>
                <c:pt idx="73">
                  <c:v>0.34482758620689657</c:v>
                </c:pt>
                <c:pt idx="74">
                  <c:v>0.34482758620689657</c:v>
                </c:pt>
                <c:pt idx="75">
                  <c:v>0.35632183908045978</c:v>
                </c:pt>
                <c:pt idx="76">
                  <c:v>0.36781609195402298</c:v>
                </c:pt>
                <c:pt idx="77">
                  <c:v>0.37931034482758619</c:v>
                </c:pt>
                <c:pt idx="78">
                  <c:v>0.39080459770114945</c:v>
                </c:pt>
                <c:pt idx="79">
                  <c:v>0.40229885057471265</c:v>
                </c:pt>
                <c:pt idx="80">
                  <c:v>0.40229885057471265</c:v>
                </c:pt>
                <c:pt idx="81">
                  <c:v>0.41379310344827586</c:v>
                </c:pt>
                <c:pt idx="82">
                  <c:v>0.41379310344827586</c:v>
                </c:pt>
                <c:pt idx="83">
                  <c:v>0.41379310344827586</c:v>
                </c:pt>
                <c:pt idx="84">
                  <c:v>0.41379310344827586</c:v>
                </c:pt>
                <c:pt idx="85">
                  <c:v>0.42528735632183906</c:v>
                </c:pt>
                <c:pt idx="86">
                  <c:v>0.42528735632183906</c:v>
                </c:pt>
                <c:pt idx="87">
                  <c:v>0.42528735632183906</c:v>
                </c:pt>
                <c:pt idx="88">
                  <c:v>0.43678160919540232</c:v>
                </c:pt>
                <c:pt idx="89">
                  <c:v>0.43678160919540232</c:v>
                </c:pt>
                <c:pt idx="90">
                  <c:v>0.44827586206896552</c:v>
                </c:pt>
                <c:pt idx="91">
                  <c:v>0.45977011494252873</c:v>
                </c:pt>
                <c:pt idx="92">
                  <c:v>0.47126436781609193</c:v>
                </c:pt>
                <c:pt idx="93">
                  <c:v>0.48275862068965519</c:v>
                </c:pt>
                <c:pt idx="94">
                  <c:v>0.4942528735632184</c:v>
                </c:pt>
                <c:pt idx="95">
                  <c:v>0.50574712643678166</c:v>
                </c:pt>
                <c:pt idx="96">
                  <c:v>0.51724137931034486</c:v>
                </c:pt>
                <c:pt idx="97">
                  <c:v>0.52873563218390807</c:v>
                </c:pt>
                <c:pt idx="98">
                  <c:v>0.54022988505747127</c:v>
                </c:pt>
                <c:pt idx="99">
                  <c:v>0.55172413793103448</c:v>
                </c:pt>
                <c:pt idx="100">
                  <c:v>0.56321839080459768</c:v>
                </c:pt>
                <c:pt idx="101">
                  <c:v>0.57471264367816088</c:v>
                </c:pt>
                <c:pt idx="102">
                  <c:v>0.58620689655172409</c:v>
                </c:pt>
                <c:pt idx="103">
                  <c:v>0.5977011494252874</c:v>
                </c:pt>
                <c:pt idx="104">
                  <c:v>0.60919540229885061</c:v>
                </c:pt>
                <c:pt idx="105">
                  <c:v>0.62068965517241381</c:v>
                </c:pt>
                <c:pt idx="106">
                  <c:v>0.62068965517241381</c:v>
                </c:pt>
                <c:pt idx="107">
                  <c:v>0.63218390804597702</c:v>
                </c:pt>
                <c:pt idx="108">
                  <c:v>0.64367816091954022</c:v>
                </c:pt>
                <c:pt idx="109">
                  <c:v>0.65517241379310343</c:v>
                </c:pt>
                <c:pt idx="110">
                  <c:v>0.65517241379310343</c:v>
                </c:pt>
                <c:pt idx="111">
                  <c:v>0.66666666666666663</c:v>
                </c:pt>
                <c:pt idx="112">
                  <c:v>0.66666666666666663</c:v>
                </c:pt>
                <c:pt idx="113">
                  <c:v>0.67816091954022983</c:v>
                </c:pt>
                <c:pt idx="114">
                  <c:v>0.68965517241379315</c:v>
                </c:pt>
                <c:pt idx="115">
                  <c:v>0.70114942528735635</c:v>
                </c:pt>
                <c:pt idx="116">
                  <c:v>0.71264367816091956</c:v>
                </c:pt>
                <c:pt idx="117">
                  <c:v>0.71264367816091956</c:v>
                </c:pt>
                <c:pt idx="118">
                  <c:v>0.71264367816091956</c:v>
                </c:pt>
                <c:pt idx="119">
                  <c:v>0.71264367816091956</c:v>
                </c:pt>
                <c:pt idx="120">
                  <c:v>0.71264367816091956</c:v>
                </c:pt>
                <c:pt idx="121">
                  <c:v>0.72413793103448276</c:v>
                </c:pt>
                <c:pt idx="122">
                  <c:v>0.73563218390804597</c:v>
                </c:pt>
                <c:pt idx="123">
                  <c:v>0.74712643678160917</c:v>
                </c:pt>
                <c:pt idx="124">
                  <c:v>0.75862068965517238</c:v>
                </c:pt>
                <c:pt idx="125">
                  <c:v>0.75862068965517238</c:v>
                </c:pt>
                <c:pt idx="126">
                  <c:v>0.77011494252873558</c:v>
                </c:pt>
                <c:pt idx="127">
                  <c:v>0.7816091954022989</c:v>
                </c:pt>
                <c:pt idx="128">
                  <c:v>0.7931034482758621</c:v>
                </c:pt>
                <c:pt idx="129">
                  <c:v>0.8045977011494253</c:v>
                </c:pt>
                <c:pt idx="130">
                  <c:v>0.81609195402298851</c:v>
                </c:pt>
                <c:pt idx="131">
                  <c:v>0.82758620689655171</c:v>
                </c:pt>
                <c:pt idx="132">
                  <c:v>0.82758620689655171</c:v>
                </c:pt>
                <c:pt idx="133">
                  <c:v>0.82758620689655171</c:v>
                </c:pt>
                <c:pt idx="134">
                  <c:v>0.82758620689655171</c:v>
                </c:pt>
                <c:pt idx="135">
                  <c:v>0.82758620689655171</c:v>
                </c:pt>
                <c:pt idx="136">
                  <c:v>0.82758620689655171</c:v>
                </c:pt>
                <c:pt idx="137">
                  <c:v>0.82758620689655171</c:v>
                </c:pt>
                <c:pt idx="138">
                  <c:v>0.83908045977011492</c:v>
                </c:pt>
                <c:pt idx="139">
                  <c:v>0.83908045977011492</c:v>
                </c:pt>
                <c:pt idx="140">
                  <c:v>0.83908045977011492</c:v>
                </c:pt>
                <c:pt idx="141">
                  <c:v>0.83908045977011492</c:v>
                </c:pt>
                <c:pt idx="142">
                  <c:v>0.85057471264367812</c:v>
                </c:pt>
                <c:pt idx="143">
                  <c:v>0.85057471264367812</c:v>
                </c:pt>
                <c:pt idx="144">
                  <c:v>0.86206896551724133</c:v>
                </c:pt>
                <c:pt idx="145">
                  <c:v>0.87356321839080464</c:v>
                </c:pt>
                <c:pt idx="146">
                  <c:v>0.88505747126436785</c:v>
                </c:pt>
                <c:pt idx="147">
                  <c:v>0.88505747126436785</c:v>
                </c:pt>
                <c:pt idx="148">
                  <c:v>0.88505747126436785</c:v>
                </c:pt>
                <c:pt idx="149">
                  <c:v>0.88505747126436785</c:v>
                </c:pt>
                <c:pt idx="150">
                  <c:v>0.88505747126436785</c:v>
                </c:pt>
                <c:pt idx="151">
                  <c:v>0.88505747126436785</c:v>
                </c:pt>
                <c:pt idx="152">
                  <c:v>0.89655172413793105</c:v>
                </c:pt>
                <c:pt idx="153">
                  <c:v>0.89655172413793105</c:v>
                </c:pt>
                <c:pt idx="154">
                  <c:v>0.90804597701149425</c:v>
                </c:pt>
                <c:pt idx="155">
                  <c:v>0.90804597701149425</c:v>
                </c:pt>
                <c:pt idx="156">
                  <c:v>0.90804597701149425</c:v>
                </c:pt>
                <c:pt idx="157">
                  <c:v>0.90804597701149425</c:v>
                </c:pt>
                <c:pt idx="158">
                  <c:v>0.90804597701149425</c:v>
                </c:pt>
                <c:pt idx="159">
                  <c:v>0.90804597701149425</c:v>
                </c:pt>
                <c:pt idx="160">
                  <c:v>0.90804597701149425</c:v>
                </c:pt>
                <c:pt idx="161">
                  <c:v>0.91954022988505746</c:v>
                </c:pt>
                <c:pt idx="162">
                  <c:v>0.91954022988505746</c:v>
                </c:pt>
                <c:pt idx="163">
                  <c:v>0.91954022988505746</c:v>
                </c:pt>
                <c:pt idx="164">
                  <c:v>0.93103448275862066</c:v>
                </c:pt>
                <c:pt idx="165">
                  <c:v>0.94252873563218387</c:v>
                </c:pt>
                <c:pt idx="166">
                  <c:v>0.95402298850574707</c:v>
                </c:pt>
                <c:pt idx="167">
                  <c:v>0.96551724137931039</c:v>
                </c:pt>
                <c:pt idx="168">
                  <c:v>0.96551724137931039</c:v>
                </c:pt>
                <c:pt idx="169">
                  <c:v>0.97701149425287359</c:v>
                </c:pt>
                <c:pt idx="170">
                  <c:v>0.97701149425287359</c:v>
                </c:pt>
                <c:pt idx="171">
                  <c:v>0.97701149425287359</c:v>
                </c:pt>
                <c:pt idx="172">
                  <c:v>0.97701149425287359</c:v>
                </c:pt>
                <c:pt idx="173">
                  <c:v>0.97701149425287359</c:v>
                </c:pt>
                <c:pt idx="174">
                  <c:v>0.97701149425287359</c:v>
                </c:pt>
                <c:pt idx="175">
                  <c:v>0.97701149425287359</c:v>
                </c:pt>
                <c:pt idx="176">
                  <c:v>0.9885057471264368</c:v>
                </c:pt>
                <c:pt idx="177">
                  <c:v>0.9885057471264368</c:v>
                </c:pt>
                <c:pt idx="178">
                  <c:v>0.9885057471264368</c:v>
                </c:pt>
                <c:pt idx="179">
                  <c:v>0.9885057471264368</c:v>
                </c:pt>
                <c:pt idx="180">
                  <c:v>0.9885057471264368</c:v>
                </c:pt>
                <c:pt idx="181">
                  <c:v>0.9885057471264368</c:v>
                </c:pt>
                <c:pt idx="182">
                  <c:v>0.9885057471264368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5F-4EC6-A8D5-1FFA07B12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273320"/>
        <c:axId val="629275480"/>
      </c:scatterChart>
      <c:valAx>
        <c:axId val="629273320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Частота</a:t>
                </a:r>
                <a:r>
                  <a:rPr lang="ru-RU" baseline="0"/>
                  <a:t> ложно-положительных результатов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29275480"/>
        <c:crosses val="autoZero"/>
        <c:crossBetween val="midCat"/>
      </c:valAx>
      <c:valAx>
        <c:axId val="6292754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Чувствительность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08939195100612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2927332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287240</xdr:colOff>
      <xdr:row>16</xdr:row>
      <xdr:rowOff>105710</xdr:rowOff>
    </xdr:from>
    <xdr:to>
      <xdr:col>21</xdr:col>
      <xdr:colOff>425034</xdr:colOff>
      <xdr:row>35</xdr:row>
      <xdr:rowOff>85452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AF9EE0F-3FAC-1636-AC00-8614DDC4CF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4991</xdr:colOff>
      <xdr:row>0</xdr:row>
      <xdr:rowOff>144862</xdr:rowOff>
    </xdr:from>
    <xdr:to>
      <xdr:col>26</xdr:col>
      <xdr:colOff>300789</xdr:colOff>
      <xdr:row>15</xdr:row>
      <xdr:rowOff>114959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197391E9-6BE9-E927-F207-07C05487B6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220306</xdr:colOff>
      <xdr:row>3</xdr:row>
      <xdr:rowOff>110153</xdr:rowOff>
    </xdr:from>
    <xdr:to>
      <xdr:col>18</xdr:col>
      <xdr:colOff>460051</xdr:colOff>
      <xdr:row>15</xdr:row>
      <xdr:rowOff>6479</xdr:rowOff>
    </xdr:to>
    <xdr:graphicFrame macro="">
      <xdr:nvGraphicFramePr>
        <xdr:cNvPr id="11" name="Диаграмма 1">
          <a:extLst>
            <a:ext uri="{FF2B5EF4-FFF2-40B4-BE49-F238E27FC236}">
              <a16:creationId xmlns:a16="http://schemas.microsoft.com/office/drawing/2014/main" id="{207007A9-FD03-179E-1977-2DDB7CDB6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4DF8F67-DB4A-4C7A-A5ED-D1CBEFC2950F}" autoFormatId="16" applyNumberFormats="0" applyBorderFormats="0" applyFontFormats="0" applyPatternFormats="0" applyAlignmentFormats="0" applyWidthHeightFormats="0">
  <queryTableRefresh nextId="21" unboundColumnsRight="5">
    <queryTableFields count="13">
      <queryTableField id="1" name="Sequence" tableColumnId="1"/>
      <queryTableField id="2" name="Domain" tableColumnId="2"/>
      <queryTableField id="3" name="seq-f" tableColumnId="3"/>
      <queryTableField id="4" name="seq-t" tableColumnId="4"/>
      <queryTableField id="5" name="hmm-f" tableColumnId="5"/>
      <queryTableField id="6" name="hmm-t" tableColumnId="6"/>
      <queryTableField id="7" name="score" tableColumnId="7"/>
      <queryTableField id="8" name="E-value" tableColumnId="8"/>
      <queryTableField id="13" dataBound="0" tableColumnId="10"/>
      <queryTableField id="17" dataBound="0" tableColumnId="14"/>
      <queryTableField id="18" dataBound="0" tableColumnId="15"/>
      <queryTableField id="19" dataBound="0" tableColumnId="16"/>
      <queryTableField id="20" dataBound="0" tableColumnId="17"/>
    </queryTableFields>
    <queryTableDeletedFields count="3">
      <deletedField name="Column1"/>
      <deletedField name="_1"/>
      <deletedField name="_2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A291FB-B3B6-4274-83D0-D90476488F1C}" name="Таблица_hmm9" displayName="Таблица_hmm9" ref="A1:M198" tableType="queryTable" totalsRowShown="0">
  <autoFilter ref="A1:M198" xr:uid="{7CA291FB-B3B6-4274-83D0-D90476488F1C}"/>
  <tableColumns count="13">
    <tableColumn id="1" xr3:uid="{7D55A6A8-22B2-4863-8F1F-732BC241423F}" uniqueName="1" name="Sequence" queryTableFieldId="1" dataDxfId="12"/>
    <tableColumn id="2" xr3:uid="{FDE9F455-17C4-4DEE-8D35-38CBB40D93C1}" uniqueName="2" name="Domain" queryTableFieldId="2" dataDxfId="11"/>
    <tableColumn id="3" xr3:uid="{F8C425B1-5A43-45A2-9234-4A3E767E665B}" uniqueName="3" name="seq-f" queryTableFieldId="3" dataDxfId="10"/>
    <tableColumn id="4" xr3:uid="{FB24F05C-D7E3-470D-ADCC-BDB6CBB90680}" uniqueName="4" name="seq-t" queryTableFieldId="4" dataDxfId="9"/>
    <tableColumn id="5" xr3:uid="{AF31CC76-F984-4322-BBD6-58796F2A470D}" uniqueName="5" name="hmm-f" queryTableFieldId="5" dataDxfId="8"/>
    <tableColumn id="6" xr3:uid="{3B387E6A-4594-4A1D-B8F8-711D61E0BC65}" uniqueName="6" name="hmm-t" queryTableFieldId="6" dataDxfId="7"/>
    <tableColumn id="7" xr3:uid="{397AC660-C83E-42EC-AF52-EEC6B438ED70}" uniqueName="7" name="score" queryTableFieldId="7" dataDxfId="6"/>
    <tableColumn id="8" xr3:uid="{ACD70824-64EA-41A1-B0B6-3DC4E8A3D17B}" uniqueName="8" name="E-value" queryTableFieldId="8" dataDxfId="5"/>
    <tableColumn id="10" xr3:uid="{366E0A99-D2B0-4E5A-A23F-84CE3C829AB0}" uniqueName="10" name="True" queryTableFieldId="13" dataDxfId="4"/>
    <tableColumn id="14" xr3:uid="{9817FE5F-B6EC-4D8B-ADD5-A535F5AF8D37}" uniqueName="14" name="1-spec" queryTableFieldId="17" dataDxfId="3">
      <calculatedColumnFormula>(1 - (COUNTIF(I3:I$432,"no")+O$1-O$2))/(O$1-O$3)</calculatedColumnFormula>
    </tableColumn>
    <tableColumn id="15" xr3:uid="{B1917340-C696-48EB-AB67-600123E41381}" uniqueName="15" name="sens" queryTableFieldId="18" dataDxfId="2">
      <calculatedColumnFormula>COUNTIF(I$1:I1,"yes")/O$3</calculatedColumnFormula>
    </tableColumn>
    <tableColumn id="16" xr3:uid="{BBDED69B-6C4C-4B0C-BC5B-C1CDA969B224}" uniqueName="16" name="F1" queryTableFieldId="19" dataDxfId="1">
      <calculatedColumnFormula>2*COUNTIF(I$1:I1,"yes")/(COUNTIF(I$1:I1,"yes")+O$3+(O$1-O$3-(COUNTIF(I3:I$432,"no")+O$1-O$2)))</calculatedColumnFormula>
    </tableColumn>
    <tableColumn id="17" xr3:uid="{0F11BE2A-9C9E-4782-9880-DDC5D611DFDD}" uniqueName="17" name="Area" queryTableFieldId="20" dataDxfId="0">
      <calculatedColumnFormula>(J3-J2)*(K3+K2)/2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BB055-954B-4214-A358-598F832FDEB4}">
  <dimension ref="A1:R198"/>
  <sheetViews>
    <sheetView tabSelected="1" topLeftCell="B1" zoomScale="61" zoomScaleNormal="119" workbookViewId="0">
      <selection activeCell="X34" sqref="X34"/>
    </sheetView>
  </sheetViews>
  <sheetFormatPr defaultRowHeight="14.5" x14ac:dyDescent="0.35"/>
  <cols>
    <col min="1" max="1" width="19.81640625" bestFit="1" customWidth="1"/>
    <col min="2" max="2" width="9.6328125" bestFit="1" customWidth="1"/>
    <col min="3" max="3" width="7.26953125" bestFit="1" customWidth="1"/>
    <col min="4" max="4" width="7.36328125" bestFit="1" customWidth="1"/>
    <col min="6" max="6" width="8.81640625" bestFit="1" customWidth="1"/>
    <col min="7" max="7" width="7.54296875" style="1" bestFit="1" customWidth="1"/>
    <col min="8" max="8" width="9.1796875" style="3" bestFit="1" customWidth="1"/>
    <col min="10" max="13" width="8.7265625" style="2"/>
  </cols>
  <sheetData>
    <row r="1" spans="1:1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3" t="s">
        <v>7</v>
      </c>
      <c r="I1" t="s">
        <v>325</v>
      </c>
      <c r="J1" s="2" t="s">
        <v>331</v>
      </c>
      <c r="K1" s="2" t="s">
        <v>332</v>
      </c>
      <c r="L1" s="2" t="s">
        <v>333</v>
      </c>
      <c r="M1" s="2" t="s">
        <v>334</v>
      </c>
      <c r="N1" t="s">
        <v>328</v>
      </c>
      <c r="O1">
        <v>198</v>
      </c>
    </row>
    <row r="2" spans="1:18" x14ac:dyDescent="0.3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s="1">
        <v>491.1</v>
      </c>
      <c r="H2" s="3" t="s">
        <v>14</v>
      </c>
      <c r="I2" t="s">
        <v>327</v>
      </c>
      <c r="J2" s="2">
        <f>(1 - (COUNTIF(I3:I$432,"no")+O$1-O$2))/(O$1-O$3)</f>
        <v>-0.98198198198198194</v>
      </c>
      <c r="K2" s="2">
        <f>COUNTIF(I$1:I1,"yes")/O$3</f>
        <v>0</v>
      </c>
      <c r="L2" s="2">
        <f>2*COUNTIF(I$1:I1,"yes")/(COUNTIF(I$1:I1,"yes")+O$3+(O$1-O$3-(COUNTIF(I3:I$432,"no")+O$1-O$2)))</f>
        <v>0</v>
      </c>
      <c r="M2" s="2">
        <f t="shared" ref="M2:M33" si="0">(J3-J2)*(K3+K2)/2</f>
        <v>0</v>
      </c>
      <c r="N2" t="s">
        <v>329</v>
      </c>
      <c r="O2">
        <v>197</v>
      </c>
      <c r="Q2" t="s">
        <v>335</v>
      </c>
      <c r="R2" s="2">
        <f>SUM(M:M)</f>
        <v>0.5828414621518071</v>
      </c>
    </row>
    <row r="3" spans="1:18" x14ac:dyDescent="0.35">
      <c r="A3" t="s">
        <v>16</v>
      </c>
      <c r="B3" t="s">
        <v>9</v>
      </c>
      <c r="C3" t="s">
        <v>17</v>
      </c>
      <c r="D3" t="s">
        <v>18</v>
      </c>
      <c r="E3" t="s">
        <v>12</v>
      </c>
      <c r="F3" t="s">
        <v>13</v>
      </c>
      <c r="G3" s="1">
        <v>487.1</v>
      </c>
      <c r="H3" s="3">
        <v>4.6000000000000001E-145</v>
      </c>
      <c r="I3" t="s">
        <v>326</v>
      </c>
      <c r="J3" s="2">
        <f>(1 - (COUNTIF(I4:I$432,"no")+O$1-O$2))/(O$1-O$3)</f>
        <v>-0.98198198198198194</v>
      </c>
      <c r="K3" s="2">
        <f>COUNTIF(I$1:I2,"yes")/O$3</f>
        <v>0</v>
      </c>
      <c r="L3" s="2">
        <f>2*COUNTIF(I$1:I2,"yes")/(COUNTIF(I$1:I2,"yes")+O$3+(O$1-O$3-(COUNTIF(I4:I$432,"no")+O$1-O$2)))</f>
        <v>0</v>
      </c>
      <c r="M3" s="2">
        <f t="shared" si="0"/>
        <v>5.177591384487883E-5</v>
      </c>
      <c r="N3" t="s">
        <v>330</v>
      </c>
      <c r="O3">
        <v>87</v>
      </c>
    </row>
    <row r="4" spans="1:18" x14ac:dyDescent="0.35">
      <c r="A4" t="s">
        <v>19</v>
      </c>
      <c r="B4" t="s">
        <v>9</v>
      </c>
      <c r="C4" t="s">
        <v>17</v>
      </c>
      <c r="D4" t="s">
        <v>20</v>
      </c>
      <c r="E4" t="s">
        <v>12</v>
      </c>
      <c r="F4" t="s">
        <v>13</v>
      </c>
      <c r="G4" s="1">
        <v>486.5</v>
      </c>
      <c r="H4" s="3">
        <v>7.2000000000000001E-145</v>
      </c>
      <c r="I4" t="s">
        <v>327</v>
      </c>
      <c r="J4" s="2">
        <f>(1 - (COUNTIF(I5:I$432,"no")+O$1-O$2))/(O$1-O$3)</f>
        <v>-0.97297297297297303</v>
      </c>
      <c r="K4" s="2">
        <f>COUNTIF(I$1:I3,"yes")/O$3</f>
        <v>1.1494252873563218E-2</v>
      </c>
      <c r="L4" s="2">
        <f>2*COUNTIF(I$1:I3,"yes")/(COUNTIF(I$1:I3,"yes")+O$3+(O$1-O$3-(COUNTIF(I5:I$432,"no")+O$1-O$2)))</f>
        <v>2.2222222222222223E-2</v>
      </c>
      <c r="M4" s="2">
        <f t="shared" si="0"/>
        <v>1.0355182768975895E-4</v>
      </c>
    </row>
    <row r="5" spans="1:18" x14ac:dyDescent="0.35">
      <c r="A5" t="s">
        <v>21</v>
      </c>
      <c r="B5" t="s">
        <v>9</v>
      </c>
      <c r="C5" t="s">
        <v>17</v>
      </c>
      <c r="D5" t="s">
        <v>18</v>
      </c>
      <c r="E5" t="s">
        <v>12</v>
      </c>
      <c r="F5" t="s">
        <v>13</v>
      </c>
      <c r="G5" s="1">
        <v>486.3</v>
      </c>
      <c r="H5" s="3">
        <v>8.3000000000000003E-145</v>
      </c>
      <c r="I5" t="s">
        <v>327</v>
      </c>
      <c r="J5" s="2">
        <f>(1 - (COUNTIF(I6:I$432,"no")+O$1-O$2))/(O$1-O$3)</f>
        <v>-0.963963963963964</v>
      </c>
      <c r="K5" s="2">
        <f>COUNTIF(I$1:I4,"yes")/O$3</f>
        <v>1.1494252873563218E-2</v>
      </c>
      <c r="L5" s="2">
        <f>2*COUNTIF(I$1:I4,"yes")/(COUNTIF(I$1:I4,"yes")+O$3+(O$1-O$3-(COUNTIF(I6:I$432,"no")+O$1-O$2)))</f>
        <v>2.197802197802198E-2</v>
      </c>
      <c r="M5" s="2">
        <f t="shared" si="0"/>
        <v>0</v>
      </c>
    </row>
    <row r="6" spans="1:18" x14ac:dyDescent="0.35">
      <c r="A6" t="s">
        <v>22</v>
      </c>
      <c r="B6" t="s">
        <v>9</v>
      </c>
      <c r="C6" t="s">
        <v>17</v>
      </c>
      <c r="D6" t="s">
        <v>18</v>
      </c>
      <c r="E6" t="s">
        <v>12</v>
      </c>
      <c r="F6" t="s">
        <v>13</v>
      </c>
      <c r="G6" s="1">
        <v>486.3</v>
      </c>
      <c r="H6" s="3">
        <v>8.3000000000000003E-145</v>
      </c>
      <c r="I6" t="s">
        <v>326</v>
      </c>
      <c r="J6" s="2">
        <f>(1 - (COUNTIF(I7:I$432,"no")+O$1-O$2))/(O$1-O$3)</f>
        <v>-0.963963963963964</v>
      </c>
      <c r="K6" s="2">
        <f>COUNTIF(I$1:I5,"yes")/O$3</f>
        <v>1.1494252873563218E-2</v>
      </c>
      <c r="L6" s="2">
        <f>2*COUNTIF(I$1:I5,"yes")/(COUNTIF(I$1:I5,"yes")+O$3+(O$1-O$3-(COUNTIF(I7:I$432,"no")+O$1-O$2)))</f>
        <v>2.197802197802198E-2</v>
      </c>
      <c r="M6" s="2">
        <f t="shared" si="0"/>
        <v>0</v>
      </c>
    </row>
    <row r="7" spans="1:18" x14ac:dyDescent="0.35">
      <c r="A7" t="s">
        <v>23</v>
      </c>
      <c r="B7" t="s">
        <v>9</v>
      </c>
      <c r="C7" t="s">
        <v>24</v>
      </c>
      <c r="D7" t="s">
        <v>18</v>
      </c>
      <c r="E7" t="s">
        <v>12</v>
      </c>
      <c r="F7" t="s">
        <v>13</v>
      </c>
      <c r="G7" s="1">
        <v>485.3</v>
      </c>
      <c r="H7" s="3">
        <v>1.5999999999999999E-144</v>
      </c>
      <c r="I7" t="s">
        <v>326</v>
      </c>
      <c r="J7" s="2">
        <f>(1 - (COUNTIF(I8:I$432,"no")+O$1-O$2))/(O$1-O$3)</f>
        <v>-0.963963963963964</v>
      </c>
      <c r="K7" s="2">
        <f>COUNTIF(I$1:I6,"yes")/O$3</f>
        <v>2.2988505747126436E-2</v>
      </c>
      <c r="L7" s="2">
        <f>2*COUNTIF(I$1:I6,"yes")/(COUNTIF(I$1:I6,"yes")+O$3+(O$1-O$3-(COUNTIF(I8:I$432,"no")+O$1-O$2)))</f>
        <v>4.3478260869565216E-2</v>
      </c>
      <c r="M7" s="2">
        <f t="shared" si="0"/>
        <v>0</v>
      </c>
    </row>
    <row r="8" spans="1:18" x14ac:dyDescent="0.35">
      <c r="A8" t="s">
        <v>25</v>
      </c>
      <c r="B8" t="s">
        <v>9</v>
      </c>
      <c r="C8" t="s">
        <v>17</v>
      </c>
      <c r="D8" t="s">
        <v>18</v>
      </c>
      <c r="E8" t="s">
        <v>12</v>
      </c>
      <c r="F8" t="s">
        <v>13</v>
      </c>
      <c r="G8" s="1">
        <v>484.7</v>
      </c>
      <c r="H8" s="3">
        <v>2.3999999999999999E-144</v>
      </c>
      <c r="I8" t="s">
        <v>326</v>
      </c>
      <c r="J8" s="2">
        <f>(1 - (COUNTIF(I9:I$432,"no")+O$1-O$2))/(O$1-O$3)</f>
        <v>-0.963963963963964</v>
      </c>
      <c r="K8" s="2">
        <f>COUNTIF(I$1:I7,"yes")/O$3</f>
        <v>3.4482758620689655E-2</v>
      </c>
      <c r="L8" s="2">
        <f>2*COUNTIF(I$1:I7,"yes")/(COUNTIF(I$1:I7,"yes")+O$3+(O$1-O$3-(COUNTIF(I9:I$432,"no")+O$1-O$2)))</f>
        <v>6.4516129032258063E-2</v>
      </c>
      <c r="M8" s="2">
        <f t="shared" si="0"/>
        <v>3.624313969141563E-4</v>
      </c>
    </row>
    <row r="9" spans="1:18" x14ac:dyDescent="0.35">
      <c r="A9" t="s">
        <v>26</v>
      </c>
      <c r="B9" t="s">
        <v>9</v>
      </c>
      <c r="C9" t="s">
        <v>17</v>
      </c>
      <c r="D9" t="s">
        <v>18</v>
      </c>
      <c r="E9" t="s">
        <v>12</v>
      </c>
      <c r="F9" t="s">
        <v>13</v>
      </c>
      <c r="G9" s="1">
        <v>482.3</v>
      </c>
      <c r="H9" s="3">
        <v>1.2999999999999999E-143</v>
      </c>
      <c r="I9" t="s">
        <v>327</v>
      </c>
      <c r="J9" s="2">
        <f>(1 - (COUNTIF(I10:I$432,"no")+O$1-O$2))/(O$1-O$3)</f>
        <v>-0.95495495495495497</v>
      </c>
      <c r="K9" s="2">
        <f>COUNTIF(I$1:I8,"yes")/O$3</f>
        <v>4.5977011494252873E-2</v>
      </c>
      <c r="L9" s="2">
        <f>2*COUNTIF(I$1:I8,"yes")/(COUNTIF(I$1:I8,"yes")+O$3+(O$1-O$3-(COUNTIF(I10:I$432,"no")+O$1-O$2)))</f>
        <v>8.4210526315789472E-2</v>
      </c>
      <c r="M9" s="2">
        <f t="shared" si="0"/>
        <v>4.1420731075903579E-4</v>
      </c>
    </row>
    <row r="10" spans="1:18" x14ac:dyDescent="0.35">
      <c r="A10" t="s">
        <v>27</v>
      </c>
      <c r="B10" t="s">
        <v>9</v>
      </c>
      <c r="C10" t="s">
        <v>17</v>
      </c>
      <c r="D10" t="s">
        <v>18</v>
      </c>
      <c r="E10" t="s">
        <v>12</v>
      </c>
      <c r="F10" t="s">
        <v>13</v>
      </c>
      <c r="G10" s="1">
        <v>482.3</v>
      </c>
      <c r="H10" s="3">
        <v>1.2999999999999999E-143</v>
      </c>
      <c r="I10" t="s">
        <v>327</v>
      </c>
      <c r="J10" s="2">
        <f>(1 - (COUNTIF(I11:I$432,"no")+O$1-O$2))/(O$1-O$3)</f>
        <v>-0.94594594594594594</v>
      </c>
      <c r="K10" s="2">
        <f>COUNTIF(I$1:I9,"yes")/O$3</f>
        <v>4.5977011494252873E-2</v>
      </c>
      <c r="L10" s="2">
        <f>2*COUNTIF(I$1:I9,"yes")/(COUNTIF(I$1:I9,"yes")+O$3+(O$1-O$3-(COUNTIF(I11:I$432,"no")+O$1-O$2)))</f>
        <v>8.3333333333333329E-2</v>
      </c>
      <c r="M10" s="2">
        <f t="shared" si="0"/>
        <v>4.1420731075903579E-4</v>
      </c>
    </row>
    <row r="11" spans="1:18" x14ac:dyDescent="0.35">
      <c r="A11" t="s">
        <v>28</v>
      </c>
      <c r="B11" t="s">
        <v>9</v>
      </c>
      <c r="C11" t="s">
        <v>17</v>
      </c>
      <c r="D11" t="s">
        <v>18</v>
      </c>
      <c r="E11" t="s">
        <v>12</v>
      </c>
      <c r="F11" t="s">
        <v>13</v>
      </c>
      <c r="G11" s="1">
        <v>482.3</v>
      </c>
      <c r="H11" s="3">
        <v>1.2999999999999999E-143</v>
      </c>
      <c r="I11" t="s">
        <v>327</v>
      </c>
      <c r="J11" s="2">
        <f>(1 - (COUNTIF(I12:I$432,"no")+O$1-O$2))/(O$1-O$3)</f>
        <v>-0.93693693693693691</v>
      </c>
      <c r="K11" s="2">
        <f>COUNTIF(I$1:I10,"yes")/O$3</f>
        <v>4.5977011494252873E-2</v>
      </c>
      <c r="L11" s="2">
        <f>2*COUNTIF(I$1:I10,"yes")/(COUNTIF(I$1:I10,"yes")+O$3+(O$1-O$3-(COUNTIF(I12:I$432,"no")+O$1-O$2)))</f>
        <v>8.247422680412371E-2</v>
      </c>
      <c r="M11" s="2">
        <f t="shared" si="0"/>
        <v>4.1420731075903579E-4</v>
      </c>
    </row>
    <row r="12" spans="1:18" x14ac:dyDescent="0.35">
      <c r="A12" t="s">
        <v>29</v>
      </c>
      <c r="B12" t="s">
        <v>9</v>
      </c>
      <c r="C12" t="s">
        <v>17</v>
      </c>
      <c r="D12" t="s">
        <v>20</v>
      </c>
      <c r="E12" t="s">
        <v>12</v>
      </c>
      <c r="F12" t="s">
        <v>13</v>
      </c>
      <c r="G12" s="1">
        <v>481.2</v>
      </c>
      <c r="H12" s="3">
        <v>2.7999999999999999E-143</v>
      </c>
      <c r="I12" t="s">
        <v>327</v>
      </c>
      <c r="J12" s="2">
        <f>(1 - (COUNTIF(I13:I$432,"no")+O$1-O$2))/(O$1-O$3)</f>
        <v>-0.92792792792792789</v>
      </c>
      <c r="K12" s="2">
        <f>COUNTIF(I$1:I11,"yes")/O$3</f>
        <v>4.5977011494252873E-2</v>
      </c>
      <c r="L12" s="2">
        <f>2*COUNTIF(I$1:I11,"yes")/(COUNTIF(I$1:I11,"yes")+O$3+(O$1-O$3-(COUNTIF(I13:I$432,"no")+O$1-O$2)))</f>
        <v>8.1632653061224483E-2</v>
      </c>
      <c r="M12" s="2">
        <f t="shared" si="0"/>
        <v>4.1420731075903064E-4</v>
      </c>
    </row>
    <row r="13" spans="1:18" x14ac:dyDescent="0.35">
      <c r="A13" t="s">
        <v>30</v>
      </c>
      <c r="B13" t="s">
        <v>9</v>
      </c>
      <c r="C13" t="s">
        <v>31</v>
      </c>
      <c r="D13" t="s">
        <v>32</v>
      </c>
      <c r="E13" t="s">
        <v>12</v>
      </c>
      <c r="F13" t="s">
        <v>13</v>
      </c>
      <c r="G13" s="1">
        <v>480.7</v>
      </c>
      <c r="H13" s="3">
        <v>3.9E-143</v>
      </c>
      <c r="I13" t="s">
        <v>327</v>
      </c>
      <c r="J13" s="2">
        <f>(1 - (COUNTIF(I14:I$432,"no")+O$1-O$2))/(O$1-O$3)</f>
        <v>-0.91891891891891897</v>
      </c>
      <c r="K13" s="2">
        <f>COUNTIF(I$1:I12,"yes")/O$3</f>
        <v>4.5977011494252873E-2</v>
      </c>
      <c r="L13" s="2">
        <f>2*COUNTIF(I$1:I12,"yes")/(COUNTIF(I$1:I12,"yes")+O$3+(O$1-O$3-(COUNTIF(I14:I$432,"no")+O$1-O$2)))</f>
        <v>8.0808080808080815E-2</v>
      </c>
      <c r="M13" s="2">
        <f t="shared" si="0"/>
        <v>0</v>
      </c>
    </row>
    <row r="14" spans="1:18" x14ac:dyDescent="0.35">
      <c r="A14" t="s">
        <v>33</v>
      </c>
      <c r="B14" t="s">
        <v>9</v>
      </c>
      <c r="C14" t="s">
        <v>17</v>
      </c>
      <c r="D14" t="s">
        <v>20</v>
      </c>
      <c r="E14" t="s">
        <v>12</v>
      </c>
      <c r="F14" t="s">
        <v>13</v>
      </c>
      <c r="G14" s="1">
        <v>480.2</v>
      </c>
      <c r="H14" s="3">
        <v>5.4000000000000002E-143</v>
      </c>
      <c r="I14" t="s">
        <v>326</v>
      </c>
      <c r="J14" s="2">
        <f>(1 - (COUNTIF(I15:I$432,"no")+O$1-O$2))/(O$1-O$3)</f>
        <v>-0.91891891891891897</v>
      </c>
      <c r="K14" s="2">
        <f>COUNTIF(I$1:I13,"yes")/O$3</f>
        <v>4.5977011494252873E-2</v>
      </c>
      <c r="L14" s="2">
        <f>2*COUNTIF(I$1:I13,"yes")/(COUNTIF(I$1:I13,"yes")+O$3+(O$1-O$3-(COUNTIF(I15:I$432,"no")+O$1-O$2)))</f>
        <v>8.0808080808080815E-2</v>
      </c>
      <c r="M14" s="2">
        <f t="shared" si="0"/>
        <v>0</v>
      </c>
    </row>
    <row r="15" spans="1:18" x14ac:dyDescent="0.35">
      <c r="A15" t="s">
        <v>34</v>
      </c>
      <c r="B15" t="s">
        <v>9</v>
      </c>
      <c r="C15" t="s">
        <v>17</v>
      </c>
      <c r="D15" t="s">
        <v>20</v>
      </c>
      <c r="E15" t="s">
        <v>12</v>
      </c>
      <c r="F15" t="s">
        <v>13</v>
      </c>
      <c r="G15" s="1">
        <v>480.2</v>
      </c>
      <c r="H15" s="3">
        <v>5.4000000000000002E-143</v>
      </c>
      <c r="I15" t="s">
        <v>326</v>
      </c>
      <c r="J15" s="2">
        <f>(1 - (COUNTIF(I16:I$432,"no")+O$1-O$2))/(O$1-O$3)</f>
        <v>-0.91891891891891897</v>
      </c>
      <c r="K15" s="2">
        <f>COUNTIF(I$1:I14,"yes")/O$3</f>
        <v>5.7471264367816091E-2</v>
      </c>
      <c r="L15" s="2">
        <f>2*COUNTIF(I$1:I14,"yes")/(COUNTIF(I$1:I14,"yes")+O$3+(O$1-O$3-(COUNTIF(I16:I$432,"no")+O$1-O$2)))</f>
        <v>0.1</v>
      </c>
      <c r="M15" s="2">
        <f t="shared" si="0"/>
        <v>0</v>
      </c>
    </row>
    <row r="16" spans="1:18" x14ac:dyDescent="0.35">
      <c r="A16" t="s">
        <v>35</v>
      </c>
      <c r="B16" t="s">
        <v>9</v>
      </c>
      <c r="C16" t="s">
        <v>17</v>
      </c>
      <c r="D16" t="s">
        <v>20</v>
      </c>
      <c r="E16" t="s">
        <v>12</v>
      </c>
      <c r="F16" t="s">
        <v>13</v>
      </c>
      <c r="G16" s="1">
        <v>480.2</v>
      </c>
      <c r="H16" s="3">
        <v>5.4000000000000002E-143</v>
      </c>
      <c r="I16" t="s">
        <v>326</v>
      </c>
      <c r="J16" s="2">
        <f>(1 - (COUNTIF(I17:I$432,"no")+O$1-O$2))/(O$1-O$3)</f>
        <v>-0.91891891891891897</v>
      </c>
      <c r="K16" s="2">
        <f>COUNTIF(I$1:I15,"yes")/O$3</f>
        <v>6.8965517241379309E-2</v>
      </c>
      <c r="L16" s="2">
        <f>2*COUNTIF(I$1:I15,"yes")/(COUNTIF(I$1:I15,"yes")+O$3+(O$1-O$3-(COUNTIF(I17:I$432,"no")+O$1-O$2)))</f>
        <v>0.11881188118811881</v>
      </c>
      <c r="M16" s="2">
        <f t="shared" si="0"/>
        <v>0</v>
      </c>
    </row>
    <row r="17" spans="1:13" x14ac:dyDescent="0.35">
      <c r="A17" t="s">
        <v>36</v>
      </c>
      <c r="B17" t="s">
        <v>9</v>
      </c>
      <c r="C17" t="s">
        <v>17</v>
      </c>
      <c r="D17" t="s">
        <v>20</v>
      </c>
      <c r="E17" t="s">
        <v>12</v>
      </c>
      <c r="F17" t="s">
        <v>13</v>
      </c>
      <c r="G17" s="1">
        <v>480.2</v>
      </c>
      <c r="H17" s="3">
        <v>5.4000000000000002E-143</v>
      </c>
      <c r="I17" t="s">
        <v>326</v>
      </c>
      <c r="J17" s="2">
        <f>(1 - (COUNTIF(I18:I$432,"no")+O$1-O$2))/(O$1-O$3)</f>
        <v>-0.91891891891891897</v>
      </c>
      <c r="K17" s="2">
        <f>COUNTIF(I$1:I16,"yes")/O$3</f>
        <v>8.0459770114942528E-2</v>
      </c>
      <c r="L17" s="2">
        <f>2*COUNTIF(I$1:I16,"yes")/(COUNTIF(I$1:I16,"yes")+O$3+(O$1-O$3-(COUNTIF(I18:I$432,"no")+O$1-O$2)))</f>
        <v>0.13725490196078433</v>
      </c>
      <c r="M17" s="2">
        <f t="shared" si="0"/>
        <v>7.7663870767319214E-4</v>
      </c>
    </row>
    <row r="18" spans="1:13" x14ac:dyDescent="0.35">
      <c r="A18" t="s">
        <v>37</v>
      </c>
      <c r="B18" t="s">
        <v>9</v>
      </c>
      <c r="C18" t="s">
        <v>38</v>
      </c>
      <c r="D18" t="s">
        <v>13</v>
      </c>
      <c r="E18" t="s">
        <v>12</v>
      </c>
      <c r="F18" t="s">
        <v>13</v>
      </c>
      <c r="G18" s="1">
        <v>479.6</v>
      </c>
      <c r="H18" s="3">
        <v>8.3000000000000003E-143</v>
      </c>
      <c r="I18" t="s">
        <v>327</v>
      </c>
      <c r="J18" s="2">
        <f>(1 - (COUNTIF(I19:I$432,"no")+O$1-O$2))/(O$1-O$3)</f>
        <v>-0.90990990990990994</v>
      </c>
      <c r="K18" s="2">
        <f>COUNTIF(I$1:I17,"yes")/O$3</f>
        <v>9.1954022988505746E-2</v>
      </c>
      <c r="L18" s="2">
        <f>2*COUNTIF(I$1:I17,"yes")/(COUNTIF(I$1:I17,"yes")+O$3+(O$1-O$3-(COUNTIF(I19:I$432,"no")+O$1-O$2)))</f>
        <v>0.15384615384615385</v>
      </c>
      <c r="M18" s="2">
        <f t="shared" si="0"/>
        <v>8.2841462151807157E-4</v>
      </c>
    </row>
    <row r="19" spans="1:13" x14ac:dyDescent="0.35">
      <c r="A19" t="s">
        <v>39</v>
      </c>
      <c r="B19" t="s">
        <v>9</v>
      </c>
      <c r="C19" t="s">
        <v>17</v>
      </c>
      <c r="D19" t="s">
        <v>20</v>
      </c>
      <c r="E19" t="s">
        <v>12</v>
      </c>
      <c r="F19" t="s">
        <v>13</v>
      </c>
      <c r="G19" s="1">
        <v>479.6</v>
      </c>
      <c r="H19" s="3">
        <v>8.5000000000000007E-143</v>
      </c>
      <c r="I19" t="s">
        <v>327</v>
      </c>
      <c r="J19" s="2">
        <f>(1 - (COUNTIF(I20:I$432,"no")+O$1-O$2))/(O$1-O$3)</f>
        <v>-0.90090090090090091</v>
      </c>
      <c r="K19" s="2">
        <f>COUNTIF(I$1:I18,"yes")/O$3</f>
        <v>9.1954022988505746E-2</v>
      </c>
      <c r="L19" s="2">
        <f>2*COUNTIF(I$1:I18,"yes")/(COUNTIF(I$1:I18,"yes")+O$3+(O$1-O$3-(COUNTIF(I20:I$432,"no")+O$1-O$2)))</f>
        <v>0.15238095238095239</v>
      </c>
      <c r="M19" s="2">
        <f t="shared" si="0"/>
        <v>8.2841462151807157E-4</v>
      </c>
    </row>
    <row r="20" spans="1:13" x14ac:dyDescent="0.35">
      <c r="A20" t="s">
        <v>40</v>
      </c>
      <c r="B20" t="s">
        <v>9</v>
      </c>
      <c r="C20" t="s">
        <v>17</v>
      </c>
      <c r="D20" t="s">
        <v>20</v>
      </c>
      <c r="E20" t="s">
        <v>12</v>
      </c>
      <c r="F20" t="s">
        <v>13</v>
      </c>
      <c r="G20" s="1">
        <v>479.6</v>
      </c>
      <c r="H20" s="3">
        <v>8.5000000000000007E-143</v>
      </c>
      <c r="I20" t="s">
        <v>327</v>
      </c>
      <c r="J20" s="2">
        <f>(1 - (COUNTIF(I21:I$432,"no")+O$1-O$2))/(O$1-O$3)</f>
        <v>-0.89189189189189189</v>
      </c>
      <c r="K20" s="2">
        <f>COUNTIF(I$1:I19,"yes")/O$3</f>
        <v>9.1954022988505746E-2</v>
      </c>
      <c r="L20" s="2">
        <f>2*COUNTIF(I$1:I19,"yes")/(COUNTIF(I$1:I19,"yes")+O$3+(O$1-O$3-(COUNTIF(I21:I$432,"no")+O$1-O$2)))</f>
        <v>0.15094339622641509</v>
      </c>
      <c r="M20" s="2">
        <f t="shared" si="0"/>
        <v>8.2841462151807157E-4</v>
      </c>
    </row>
    <row r="21" spans="1:13" x14ac:dyDescent="0.35">
      <c r="A21" t="s">
        <v>41</v>
      </c>
      <c r="B21" t="s">
        <v>9</v>
      </c>
      <c r="C21" t="s">
        <v>17</v>
      </c>
      <c r="D21" t="s">
        <v>20</v>
      </c>
      <c r="E21" t="s">
        <v>12</v>
      </c>
      <c r="F21" t="s">
        <v>13</v>
      </c>
      <c r="G21" s="1">
        <v>479.6</v>
      </c>
      <c r="H21" s="3">
        <v>8.5000000000000007E-143</v>
      </c>
      <c r="I21" t="s">
        <v>327</v>
      </c>
      <c r="J21" s="2">
        <f>(1 - (COUNTIF(I22:I$432,"no")+O$1-O$2))/(O$1-O$3)</f>
        <v>-0.88288288288288286</v>
      </c>
      <c r="K21" s="2">
        <f>COUNTIF(I$1:I20,"yes")/O$3</f>
        <v>9.1954022988505746E-2</v>
      </c>
      <c r="L21" s="2">
        <f>2*COUNTIF(I$1:I20,"yes")/(COUNTIF(I$1:I20,"yes")+O$3+(O$1-O$3-(COUNTIF(I22:I$432,"no")+O$1-O$2)))</f>
        <v>0.14953271028037382</v>
      </c>
      <c r="M21" s="2">
        <f t="shared" si="0"/>
        <v>8.2841462151807157E-4</v>
      </c>
    </row>
    <row r="22" spans="1:13" x14ac:dyDescent="0.35">
      <c r="A22" t="s">
        <v>42</v>
      </c>
      <c r="B22" t="s">
        <v>9</v>
      </c>
      <c r="C22" t="s">
        <v>17</v>
      </c>
      <c r="D22" t="s">
        <v>20</v>
      </c>
      <c r="E22" t="s">
        <v>12</v>
      </c>
      <c r="F22" t="s">
        <v>13</v>
      </c>
      <c r="G22" s="1">
        <v>479.3</v>
      </c>
      <c r="H22" s="3" t="s">
        <v>43</v>
      </c>
      <c r="I22" t="s">
        <v>327</v>
      </c>
      <c r="J22" s="2">
        <f>(1 - (COUNTIF(I23:I$432,"no")+O$1-O$2))/(O$1-O$3)</f>
        <v>-0.87387387387387383</v>
      </c>
      <c r="K22" s="2">
        <f>COUNTIF(I$1:I21,"yes")/O$3</f>
        <v>9.1954022988505746E-2</v>
      </c>
      <c r="L22" s="2">
        <f>2*COUNTIF(I$1:I21,"yes")/(COUNTIF(I$1:I21,"yes")+O$3+(O$1-O$3-(COUNTIF(I23:I$432,"no")+O$1-O$2)))</f>
        <v>0.14814814814814814</v>
      </c>
      <c r="M22" s="2">
        <f t="shared" si="0"/>
        <v>8.2841462151806127E-4</v>
      </c>
    </row>
    <row r="23" spans="1:13" x14ac:dyDescent="0.35">
      <c r="A23" t="s">
        <v>44</v>
      </c>
      <c r="B23" t="s">
        <v>9</v>
      </c>
      <c r="C23" t="s">
        <v>45</v>
      </c>
      <c r="D23" t="s">
        <v>46</v>
      </c>
      <c r="E23" t="s">
        <v>12</v>
      </c>
      <c r="F23" t="s">
        <v>13</v>
      </c>
      <c r="G23" s="1">
        <v>478</v>
      </c>
      <c r="H23" s="3">
        <v>2.5000000000000001E-142</v>
      </c>
      <c r="I23" t="s">
        <v>327</v>
      </c>
      <c r="J23" s="2">
        <f>(1 - (COUNTIF(I24:I$432,"no")+O$1-O$2))/(O$1-O$3)</f>
        <v>-0.86486486486486491</v>
      </c>
      <c r="K23" s="2">
        <f>COUNTIF(I$1:I22,"yes")/O$3</f>
        <v>9.1954022988505746E-2</v>
      </c>
      <c r="L23" s="2">
        <f>2*COUNTIF(I$1:I22,"yes")/(COUNTIF(I$1:I22,"yes")+O$3+(O$1-O$3-(COUNTIF(I24:I$432,"no")+O$1-O$2)))</f>
        <v>0.14678899082568808</v>
      </c>
      <c r="M23" s="2">
        <f t="shared" si="0"/>
        <v>0</v>
      </c>
    </row>
    <row r="24" spans="1:13" x14ac:dyDescent="0.35">
      <c r="A24" t="s">
        <v>47</v>
      </c>
      <c r="B24" t="s">
        <v>9</v>
      </c>
      <c r="C24" t="s">
        <v>17</v>
      </c>
      <c r="D24" t="s">
        <v>20</v>
      </c>
      <c r="E24" t="s">
        <v>12</v>
      </c>
      <c r="F24" t="s">
        <v>13</v>
      </c>
      <c r="G24" s="1">
        <v>477.9</v>
      </c>
      <c r="H24" s="3">
        <v>2.8E-142</v>
      </c>
      <c r="I24" t="s">
        <v>326</v>
      </c>
      <c r="J24" s="2">
        <f>(1 - (COUNTIF(I25:I$432,"no")+O$1-O$2))/(O$1-O$3)</f>
        <v>-0.86486486486486491</v>
      </c>
      <c r="K24" s="2">
        <f>COUNTIF(I$1:I23,"yes")/O$3</f>
        <v>9.1954022988505746E-2</v>
      </c>
      <c r="L24" s="2">
        <f>2*COUNTIF(I$1:I23,"yes")/(COUNTIF(I$1:I23,"yes")+O$3+(O$1-O$3-(COUNTIF(I25:I$432,"no")+O$1-O$2)))</f>
        <v>0.14678899082568808</v>
      </c>
      <c r="M24" s="2">
        <f t="shared" si="0"/>
        <v>8.801905353629509E-4</v>
      </c>
    </row>
    <row r="25" spans="1:13" x14ac:dyDescent="0.35">
      <c r="A25" t="s">
        <v>48</v>
      </c>
      <c r="B25" t="s">
        <v>9</v>
      </c>
      <c r="C25" t="s">
        <v>17</v>
      </c>
      <c r="D25" t="s">
        <v>20</v>
      </c>
      <c r="E25" t="s">
        <v>12</v>
      </c>
      <c r="F25" t="s">
        <v>13</v>
      </c>
      <c r="G25" s="1">
        <v>477.4</v>
      </c>
      <c r="H25" s="3">
        <v>3.7999999999999997E-142</v>
      </c>
      <c r="I25" t="s">
        <v>327</v>
      </c>
      <c r="J25" s="2">
        <f>(1 - (COUNTIF(I26:I$432,"no")+O$1-O$2))/(O$1-O$3)</f>
        <v>-0.85585585585585588</v>
      </c>
      <c r="K25" s="2">
        <f>COUNTIF(I$1:I24,"yes")/O$3</f>
        <v>0.10344827586206896</v>
      </c>
      <c r="L25" s="2">
        <f>2*COUNTIF(I$1:I24,"yes")/(COUNTIF(I$1:I24,"yes")+O$3+(O$1-O$3-(COUNTIF(I26:I$432,"no")+O$1-O$2)))</f>
        <v>0.16216216216216217</v>
      </c>
      <c r="M25" s="2">
        <f t="shared" si="0"/>
        <v>0</v>
      </c>
    </row>
    <row r="26" spans="1:13" x14ac:dyDescent="0.35">
      <c r="A26" t="s">
        <v>49</v>
      </c>
      <c r="B26" t="s">
        <v>9</v>
      </c>
      <c r="C26" t="s">
        <v>17</v>
      </c>
      <c r="D26" t="s">
        <v>18</v>
      </c>
      <c r="E26" t="s">
        <v>12</v>
      </c>
      <c r="F26" t="s">
        <v>13</v>
      </c>
      <c r="G26" s="1">
        <v>476.9</v>
      </c>
      <c r="H26" s="3">
        <v>5.3999999999999996E-142</v>
      </c>
      <c r="I26" t="s">
        <v>326</v>
      </c>
      <c r="J26" s="2">
        <f>(1 - (COUNTIF(I27:I$432,"no")+O$1-O$2))/(O$1-O$3)</f>
        <v>-0.85585585585585588</v>
      </c>
      <c r="K26" s="2">
        <f>COUNTIF(I$1:I25,"yes")/O$3</f>
        <v>0.10344827586206896</v>
      </c>
      <c r="L26" s="2">
        <f>2*COUNTIF(I$1:I25,"yes")/(COUNTIF(I$1:I25,"yes")+O$3+(O$1-O$3-(COUNTIF(I27:I$432,"no")+O$1-O$2)))</f>
        <v>0.16216216216216217</v>
      </c>
      <c r="M26" s="2">
        <f t="shared" si="0"/>
        <v>9.8374236305270998E-4</v>
      </c>
    </row>
    <row r="27" spans="1:13" x14ac:dyDescent="0.35">
      <c r="A27" t="s">
        <v>50</v>
      </c>
      <c r="B27" t="s">
        <v>9</v>
      </c>
      <c r="C27" t="s">
        <v>17</v>
      </c>
      <c r="D27" t="s">
        <v>18</v>
      </c>
      <c r="E27" t="s">
        <v>12</v>
      </c>
      <c r="F27" t="s">
        <v>13</v>
      </c>
      <c r="G27" s="1">
        <v>476.9</v>
      </c>
      <c r="H27" s="3">
        <v>5.6000000000000001E-142</v>
      </c>
      <c r="I27" t="s">
        <v>327</v>
      </c>
      <c r="J27" s="2">
        <f>(1 - (COUNTIF(I28:I$432,"no")+O$1-O$2))/(O$1-O$3)</f>
        <v>-0.84684684684684686</v>
      </c>
      <c r="K27" s="2">
        <f>COUNTIF(I$1:I26,"yes")/O$3</f>
        <v>0.11494252873563218</v>
      </c>
      <c r="L27" s="2">
        <f>2*COUNTIF(I$1:I26,"yes")/(COUNTIF(I$1:I26,"yes")+O$3+(O$1-O$3-(COUNTIF(I28:I$432,"no")+O$1-O$2)))</f>
        <v>0.17699115044247787</v>
      </c>
      <c r="M27" s="2">
        <f t="shared" si="0"/>
        <v>1.0355182768975893E-3</v>
      </c>
    </row>
    <row r="28" spans="1:13" x14ac:dyDescent="0.35">
      <c r="A28" t="s">
        <v>51</v>
      </c>
      <c r="B28" t="s">
        <v>9</v>
      </c>
      <c r="C28" t="s">
        <v>31</v>
      </c>
      <c r="D28" t="s">
        <v>32</v>
      </c>
      <c r="E28" t="s">
        <v>12</v>
      </c>
      <c r="F28" t="s">
        <v>13</v>
      </c>
      <c r="G28" s="1">
        <v>475.9</v>
      </c>
      <c r="H28" s="3">
        <v>1.1E-141</v>
      </c>
      <c r="I28" t="s">
        <v>327</v>
      </c>
      <c r="J28" s="2">
        <f>(1 - (COUNTIF(I29:I$432,"no")+O$1-O$2))/(O$1-O$3)</f>
        <v>-0.83783783783783783</v>
      </c>
      <c r="K28" s="2">
        <f>COUNTIF(I$1:I27,"yes")/O$3</f>
        <v>0.11494252873563218</v>
      </c>
      <c r="L28" s="2">
        <f>2*COUNTIF(I$1:I27,"yes")/(COUNTIF(I$1:I27,"yes")+O$3+(O$1-O$3-(COUNTIF(I29:I$432,"no")+O$1-O$2)))</f>
        <v>0.17543859649122806</v>
      </c>
      <c r="M28" s="2">
        <f t="shared" si="0"/>
        <v>0</v>
      </c>
    </row>
    <row r="29" spans="1:13" x14ac:dyDescent="0.35">
      <c r="A29" t="s">
        <v>52</v>
      </c>
      <c r="B29" t="s">
        <v>9</v>
      </c>
      <c r="C29" t="s">
        <v>53</v>
      </c>
      <c r="D29" t="s">
        <v>54</v>
      </c>
      <c r="E29" t="s">
        <v>12</v>
      </c>
      <c r="F29" t="s">
        <v>13</v>
      </c>
      <c r="G29" s="1">
        <v>474.7</v>
      </c>
      <c r="H29" s="3">
        <v>2.5E-141</v>
      </c>
      <c r="I29" t="s">
        <v>326</v>
      </c>
      <c r="J29" s="2">
        <f>(1 - (COUNTIF(I30:I$432,"no")+O$1-O$2))/(O$1-O$3)</f>
        <v>-0.83783783783783783</v>
      </c>
      <c r="K29" s="2">
        <f>COUNTIF(I$1:I28,"yes")/O$3</f>
        <v>0.11494252873563218</v>
      </c>
      <c r="L29" s="2">
        <f>2*COUNTIF(I$1:I28,"yes")/(COUNTIF(I$1:I28,"yes")+O$3+(O$1-O$3-(COUNTIF(I30:I$432,"no")+O$1-O$2)))</f>
        <v>0.17543859649122806</v>
      </c>
      <c r="M29" s="2">
        <f t="shared" si="0"/>
        <v>0</v>
      </c>
    </row>
    <row r="30" spans="1:13" x14ac:dyDescent="0.35">
      <c r="A30" t="s">
        <v>55</v>
      </c>
      <c r="B30" t="s">
        <v>9</v>
      </c>
      <c r="C30" t="s">
        <v>17</v>
      </c>
      <c r="D30" t="s">
        <v>20</v>
      </c>
      <c r="E30" t="s">
        <v>12</v>
      </c>
      <c r="F30" t="s">
        <v>13</v>
      </c>
      <c r="G30" s="1">
        <v>474.4</v>
      </c>
      <c r="H30" s="3">
        <v>3.2000000000000001E-141</v>
      </c>
      <c r="I30" t="s">
        <v>326</v>
      </c>
      <c r="J30" s="2">
        <f>(1 - (COUNTIF(I31:I$432,"no")+O$1-O$2))/(O$1-O$3)</f>
        <v>-0.83783783783783783</v>
      </c>
      <c r="K30" s="2">
        <f>COUNTIF(I$1:I29,"yes")/O$3</f>
        <v>0.12643678160919541</v>
      </c>
      <c r="L30" s="2">
        <f>2*COUNTIF(I$1:I29,"yes")/(COUNTIF(I$1:I29,"yes")+O$3+(O$1-O$3-(COUNTIF(I31:I$432,"no")+O$1-O$2)))</f>
        <v>0.19130434782608696</v>
      </c>
      <c r="M30" s="2">
        <f t="shared" si="0"/>
        <v>0</v>
      </c>
    </row>
    <row r="31" spans="1:13" x14ac:dyDescent="0.35">
      <c r="A31" t="s">
        <v>56</v>
      </c>
      <c r="B31" t="s">
        <v>9</v>
      </c>
      <c r="C31" t="s">
        <v>17</v>
      </c>
      <c r="D31" t="s">
        <v>20</v>
      </c>
      <c r="E31" t="s">
        <v>12</v>
      </c>
      <c r="F31" t="s">
        <v>13</v>
      </c>
      <c r="G31" s="1">
        <v>474.3</v>
      </c>
      <c r="H31" s="3">
        <v>3.2000000000000001E-141</v>
      </c>
      <c r="I31" t="s">
        <v>326</v>
      </c>
      <c r="J31" s="2">
        <f>(1 - (COUNTIF(I32:I$432,"no")+O$1-O$2))/(O$1-O$3)</f>
        <v>-0.83783783783783783</v>
      </c>
      <c r="K31" s="2">
        <f>COUNTIF(I$1:I30,"yes")/O$3</f>
        <v>0.13793103448275862</v>
      </c>
      <c r="L31" s="2">
        <f>2*COUNTIF(I$1:I30,"yes")/(COUNTIF(I$1:I30,"yes")+O$3+(O$1-O$3-(COUNTIF(I32:I$432,"no")+O$1-O$2)))</f>
        <v>0.20689655172413793</v>
      </c>
      <c r="M31" s="2">
        <f t="shared" si="0"/>
        <v>1.2943978461219868E-3</v>
      </c>
    </row>
    <row r="32" spans="1:13" x14ac:dyDescent="0.35">
      <c r="A32" t="s">
        <v>57</v>
      </c>
      <c r="B32" t="s">
        <v>9</v>
      </c>
      <c r="C32" t="s">
        <v>58</v>
      </c>
      <c r="D32" t="s">
        <v>59</v>
      </c>
      <c r="E32" t="s">
        <v>12</v>
      </c>
      <c r="F32" t="s">
        <v>13</v>
      </c>
      <c r="G32" s="1">
        <v>473.5</v>
      </c>
      <c r="H32" s="3">
        <v>5.6000000000000002E-141</v>
      </c>
      <c r="I32" t="s">
        <v>327</v>
      </c>
      <c r="J32" s="2">
        <f>(1 - (COUNTIF(I33:I$432,"no")+O$1-O$2))/(O$1-O$3)</f>
        <v>-0.8288288288288288</v>
      </c>
      <c r="K32" s="2">
        <f>COUNTIF(I$1:I31,"yes")/O$3</f>
        <v>0.14942528735632185</v>
      </c>
      <c r="L32" s="2">
        <f>2*COUNTIF(I$1:I31,"yes")/(COUNTIF(I$1:I31,"yes")+O$3+(O$1-O$3-(COUNTIF(I33:I$432,"no")+O$1-O$2)))</f>
        <v>0.22033898305084745</v>
      </c>
      <c r="M32" s="2">
        <f t="shared" si="0"/>
        <v>0</v>
      </c>
    </row>
    <row r="33" spans="1:13" x14ac:dyDescent="0.35">
      <c r="A33" t="s">
        <v>60</v>
      </c>
      <c r="B33" t="s">
        <v>9</v>
      </c>
      <c r="C33" t="s">
        <v>17</v>
      </c>
      <c r="D33" t="s">
        <v>20</v>
      </c>
      <c r="E33" t="s">
        <v>12</v>
      </c>
      <c r="F33" t="s">
        <v>13</v>
      </c>
      <c r="G33" s="1">
        <v>473.1</v>
      </c>
      <c r="H33" s="3">
        <v>7.5000000000000005E-141</v>
      </c>
      <c r="I33" t="s">
        <v>326</v>
      </c>
      <c r="J33" s="2">
        <f>(1 - (COUNTIF(I34:I$432,"no")+O$1-O$2))/(O$1-O$3)</f>
        <v>-0.8288288288288288</v>
      </c>
      <c r="K33" s="2">
        <f>COUNTIF(I$1:I32,"yes")/O$3</f>
        <v>0.14942528735632185</v>
      </c>
      <c r="L33" s="2">
        <f>2*COUNTIF(I$1:I32,"yes")/(COUNTIF(I$1:I32,"yes")+O$3+(O$1-O$3-(COUNTIF(I34:I$432,"no")+O$1-O$2)))</f>
        <v>0.22033898305084745</v>
      </c>
      <c r="M33" s="2">
        <f t="shared" si="0"/>
        <v>0</v>
      </c>
    </row>
    <row r="34" spans="1:13" x14ac:dyDescent="0.35">
      <c r="A34" t="s">
        <v>61</v>
      </c>
      <c r="B34" t="s">
        <v>9</v>
      </c>
      <c r="C34" t="s">
        <v>17</v>
      </c>
      <c r="D34" t="s">
        <v>20</v>
      </c>
      <c r="E34" t="s">
        <v>12</v>
      </c>
      <c r="F34" t="s">
        <v>13</v>
      </c>
      <c r="G34" s="1">
        <v>473</v>
      </c>
      <c r="H34" s="3">
        <v>8.2E-141</v>
      </c>
      <c r="I34" t="s">
        <v>326</v>
      </c>
      <c r="J34" s="2">
        <f>(1 - (COUNTIF(I35:I$432,"no")+O$1-O$2))/(O$1-O$3)</f>
        <v>-0.8288288288288288</v>
      </c>
      <c r="K34" s="2">
        <f>COUNTIF(I$1:I33,"yes")/O$3</f>
        <v>0.16091954022988506</v>
      </c>
      <c r="L34" s="2">
        <f>2*COUNTIF(I$1:I33,"yes")/(COUNTIF(I$1:I33,"yes")+O$3+(O$1-O$3-(COUNTIF(I35:I$432,"no")+O$1-O$2)))</f>
        <v>0.23529411764705882</v>
      </c>
      <c r="M34" s="2">
        <f t="shared" ref="M34:M65" si="1">(J35-J34)*(K35+K34)/2</f>
        <v>0</v>
      </c>
    </row>
    <row r="35" spans="1:13" x14ac:dyDescent="0.35">
      <c r="A35" t="s">
        <v>62</v>
      </c>
      <c r="B35" t="s">
        <v>9</v>
      </c>
      <c r="C35" t="s">
        <v>17</v>
      </c>
      <c r="D35" t="s">
        <v>20</v>
      </c>
      <c r="E35" t="s">
        <v>12</v>
      </c>
      <c r="F35" t="s">
        <v>13</v>
      </c>
      <c r="G35" s="1">
        <v>473</v>
      </c>
      <c r="H35" s="3">
        <v>8.2E-141</v>
      </c>
      <c r="I35" t="s">
        <v>326</v>
      </c>
      <c r="J35" s="2">
        <f>(1 - (COUNTIF(I36:I$432,"no")+O$1-O$2))/(O$1-O$3)</f>
        <v>-0.8288288288288288</v>
      </c>
      <c r="K35" s="2">
        <f>COUNTIF(I$1:I34,"yes")/O$3</f>
        <v>0.17241379310344829</v>
      </c>
      <c r="L35" s="2">
        <f>2*COUNTIF(I$1:I34,"yes")/(COUNTIF(I$1:I34,"yes")+O$3+(O$1-O$3-(COUNTIF(I36:I$432,"no")+O$1-O$2)))</f>
        <v>0.25</v>
      </c>
      <c r="M35" s="2">
        <f t="shared" si="1"/>
        <v>0</v>
      </c>
    </row>
    <row r="36" spans="1:13" x14ac:dyDescent="0.35">
      <c r="A36" t="s">
        <v>63</v>
      </c>
      <c r="B36" t="s">
        <v>9</v>
      </c>
      <c r="C36" t="s">
        <v>64</v>
      </c>
      <c r="D36" t="s">
        <v>65</v>
      </c>
      <c r="E36" t="s">
        <v>12</v>
      </c>
      <c r="F36" t="s">
        <v>13</v>
      </c>
      <c r="G36" s="1">
        <v>472.8</v>
      </c>
      <c r="H36" s="3">
        <v>9.1999999999999998E-141</v>
      </c>
      <c r="I36" t="s">
        <v>326</v>
      </c>
      <c r="J36" s="2">
        <f>(1 - (COUNTIF(I37:I$432,"no")+O$1-O$2))/(O$1-O$3)</f>
        <v>-0.8288288288288288</v>
      </c>
      <c r="K36" s="2">
        <f>COUNTIF(I$1:I35,"yes")/O$3</f>
        <v>0.18390804597701149</v>
      </c>
      <c r="L36" s="2">
        <f>2*COUNTIF(I$1:I35,"yes")/(COUNTIF(I$1:I35,"yes")+O$3+(O$1-O$3-(COUNTIF(I37:I$432,"no")+O$1-O$2)))</f>
        <v>0.26446280991735538</v>
      </c>
      <c r="M36" s="2">
        <f t="shared" si="1"/>
        <v>1.7086051568810225E-3</v>
      </c>
    </row>
    <row r="37" spans="1:13" x14ac:dyDescent="0.35">
      <c r="A37" t="s">
        <v>66</v>
      </c>
      <c r="B37" t="s">
        <v>9</v>
      </c>
      <c r="C37" t="s">
        <v>17</v>
      </c>
      <c r="D37" t="s">
        <v>20</v>
      </c>
      <c r="E37" t="s">
        <v>12</v>
      </c>
      <c r="F37" t="s">
        <v>13</v>
      </c>
      <c r="G37" s="1">
        <v>472.7</v>
      </c>
      <c r="H37" s="3" t="s">
        <v>67</v>
      </c>
      <c r="I37" t="s">
        <v>327</v>
      </c>
      <c r="J37" s="2">
        <f>(1 - (COUNTIF(I38:I$432,"no")+O$1-O$2))/(O$1-O$3)</f>
        <v>-0.81981981981981977</v>
      </c>
      <c r="K37" s="2">
        <f>COUNTIF(I$1:I36,"yes")/O$3</f>
        <v>0.19540229885057472</v>
      </c>
      <c r="L37" s="2">
        <f>2*COUNTIF(I$1:I36,"yes")/(COUNTIF(I$1:I36,"yes")+O$3+(O$1-O$3-(COUNTIF(I38:I$432,"no")+O$1-O$2)))</f>
        <v>0.27642276422764228</v>
      </c>
      <c r="M37" s="2">
        <f t="shared" si="1"/>
        <v>1.7603810707258803E-3</v>
      </c>
    </row>
    <row r="38" spans="1:13" x14ac:dyDescent="0.35">
      <c r="A38" t="s">
        <v>68</v>
      </c>
      <c r="B38" t="s">
        <v>9</v>
      </c>
      <c r="C38" t="s">
        <v>24</v>
      </c>
      <c r="D38" t="s">
        <v>18</v>
      </c>
      <c r="E38" t="s">
        <v>12</v>
      </c>
      <c r="F38" t="s">
        <v>13</v>
      </c>
      <c r="G38" s="1">
        <v>472.6</v>
      </c>
      <c r="H38" s="3">
        <v>1.1E-140</v>
      </c>
      <c r="I38" t="s">
        <v>327</v>
      </c>
      <c r="J38" s="2">
        <f>(1 - (COUNTIF(I39:I$432,"no")+O$1-O$2))/(O$1-O$3)</f>
        <v>-0.81081081081081086</v>
      </c>
      <c r="K38" s="2">
        <f>COUNTIF(I$1:I37,"yes")/O$3</f>
        <v>0.19540229885057472</v>
      </c>
      <c r="L38" s="2">
        <f>2*COUNTIF(I$1:I37,"yes")/(COUNTIF(I$1:I37,"yes")+O$3+(O$1-O$3-(COUNTIF(I39:I$432,"no")+O$1-O$2)))</f>
        <v>0.27419354838709675</v>
      </c>
      <c r="M38" s="2">
        <f t="shared" si="1"/>
        <v>1.7603810707259022E-3</v>
      </c>
    </row>
    <row r="39" spans="1:13" x14ac:dyDescent="0.35">
      <c r="A39" t="s">
        <v>69</v>
      </c>
      <c r="B39" t="s">
        <v>9</v>
      </c>
      <c r="C39" t="s">
        <v>17</v>
      </c>
      <c r="D39" t="s">
        <v>20</v>
      </c>
      <c r="E39" t="s">
        <v>12</v>
      </c>
      <c r="F39" t="s">
        <v>13</v>
      </c>
      <c r="G39" s="1">
        <v>472.4</v>
      </c>
      <c r="H39" s="3">
        <v>1.1999999999999999E-140</v>
      </c>
      <c r="I39" t="s">
        <v>327</v>
      </c>
      <c r="J39" s="2">
        <f>(1 - (COUNTIF(I40:I$432,"no")+O$1-O$2))/(O$1-O$3)</f>
        <v>-0.80180180180180183</v>
      </c>
      <c r="K39" s="2">
        <f>COUNTIF(I$1:I38,"yes")/O$3</f>
        <v>0.19540229885057472</v>
      </c>
      <c r="L39" s="2">
        <f>2*COUNTIF(I$1:I38,"yes")/(COUNTIF(I$1:I38,"yes")+O$3+(O$1-O$3-(COUNTIF(I40:I$432,"no")+O$1-O$2)))</f>
        <v>0.27200000000000002</v>
      </c>
      <c r="M39" s="2">
        <f t="shared" si="1"/>
        <v>1.7603810707259022E-3</v>
      </c>
    </row>
    <row r="40" spans="1:13" x14ac:dyDescent="0.35">
      <c r="A40" t="s">
        <v>70</v>
      </c>
      <c r="B40" t="s">
        <v>9</v>
      </c>
      <c r="C40" t="s">
        <v>24</v>
      </c>
      <c r="D40" t="s">
        <v>18</v>
      </c>
      <c r="E40" t="s">
        <v>12</v>
      </c>
      <c r="F40" t="s">
        <v>13</v>
      </c>
      <c r="G40" s="1">
        <v>471.7</v>
      </c>
      <c r="H40" s="3" t="s">
        <v>71</v>
      </c>
      <c r="I40" t="s">
        <v>327</v>
      </c>
      <c r="J40" s="2">
        <f>(1 - (COUNTIF(I41:I$432,"no")+O$1-O$2))/(O$1-O$3)</f>
        <v>-0.7927927927927928</v>
      </c>
      <c r="K40" s="2">
        <f>COUNTIF(I$1:I39,"yes")/O$3</f>
        <v>0.19540229885057472</v>
      </c>
      <c r="L40" s="2">
        <f>2*COUNTIF(I$1:I39,"yes")/(COUNTIF(I$1:I39,"yes")+O$3+(O$1-O$3-(COUNTIF(I41:I$432,"no")+O$1-O$2)))</f>
        <v>0.26984126984126983</v>
      </c>
      <c r="M40" s="2">
        <f t="shared" si="1"/>
        <v>1.7603810707259022E-3</v>
      </c>
    </row>
    <row r="41" spans="1:13" x14ac:dyDescent="0.35">
      <c r="A41" t="s">
        <v>72</v>
      </c>
      <c r="B41" t="s">
        <v>9</v>
      </c>
      <c r="C41" t="s">
        <v>73</v>
      </c>
      <c r="D41" t="s">
        <v>74</v>
      </c>
      <c r="E41" t="s">
        <v>12</v>
      </c>
      <c r="F41" t="s">
        <v>13</v>
      </c>
      <c r="G41" s="1">
        <v>471.7</v>
      </c>
      <c r="H41" s="3" t="s">
        <v>71</v>
      </c>
      <c r="I41" t="s">
        <v>327</v>
      </c>
      <c r="J41" s="2">
        <f>(1 - (COUNTIF(I42:I$432,"no")+O$1-O$2))/(O$1-O$3)</f>
        <v>-0.78378378378378377</v>
      </c>
      <c r="K41" s="2">
        <f>COUNTIF(I$1:I40,"yes")/O$3</f>
        <v>0.19540229885057472</v>
      </c>
      <c r="L41" s="2">
        <f>2*COUNTIF(I$1:I40,"yes")/(COUNTIF(I$1:I40,"yes")+O$3+(O$1-O$3-(COUNTIF(I42:I$432,"no")+O$1-O$2)))</f>
        <v>0.26771653543307089</v>
      </c>
      <c r="M41" s="2">
        <f t="shared" si="1"/>
        <v>1.7603810707259022E-3</v>
      </c>
    </row>
    <row r="42" spans="1:13" x14ac:dyDescent="0.35">
      <c r="A42" t="s">
        <v>75</v>
      </c>
      <c r="B42" t="s">
        <v>9</v>
      </c>
      <c r="C42" t="s">
        <v>17</v>
      </c>
      <c r="D42" t="s">
        <v>20</v>
      </c>
      <c r="E42" t="s">
        <v>12</v>
      </c>
      <c r="F42" t="s">
        <v>13</v>
      </c>
      <c r="G42" s="1">
        <v>471.7</v>
      </c>
      <c r="H42" s="3" t="s">
        <v>71</v>
      </c>
      <c r="I42" t="s">
        <v>327</v>
      </c>
      <c r="J42" s="2">
        <f>(1 - (COUNTIF(I43:I$432,"no")+O$1-O$2))/(O$1-O$3)</f>
        <v>-0.77477477477477474</v>
      </c>
      <c r="K42" s="2">
        <f>COUNTIF(I$1:I41,"yes")/O$3</f>
        <v>0.19540229885057472</v>
      </c>
      <c r="L42" s="2">
        <f>2*COUNTIF(I$1:I41,"yes")/(COUNTIF(I$1:I41,"yes")+O$3+(O$1-O$3-(COUNTIF(I43:I$432,"no")+O$1-O$2)))</f>
        <v>0.265625</v>
      </c>
      <c r="M42" s="2">
        <f t="shared" si="1"/>
        <v>0</v>
      </c>
    </row>
    <row r="43" spans="1:13" x14ac:dyDescent="0.35">
      <c r="A43" t="s">
        <v>76</v>
      </c>
      <c r="B43" t="s">
        <v>9</v>
      </c>
      <c r="C43" t="s">
        <v>24</v>
      </c>
      <c r="D43" t="s">
        <v>18</v>
      </c>
      <c r="E43" t="s">
        <v>12</v>
      </c>
      <c r="F43" t="s">
        <v>13</v>
      </c>
      <c r="G43" s="1">
        <v>471.7</v>
      </c>
      <c r="H43" s="3">
        <v>2.1000000000000002E-140</v>
      </c>
      <c r="I43" t="s">
        <v>326</v>
      </c>
      <c r="J43" s="2">
        <f>(1 - (COUNTIF(I44:I$432,"no")+O$1-O$2))/(O$1-O$3)</f>
        <v>-0.77477477477477474</v>
      </c>
      <c r="K43" s="2">
        <f>COUNTIF(I$1:I42,"yes")/O$3</f>
        <v>0.19540229885057472</v>
      </c>
      <c r="L43" s="2">
        <f>2*COUNTIF(I$1:I42,"yes")/(COUNTIF(I$1:I42,"yes")+O$3+(O$1-O$3-(COUNTIF(I44:I$432,"no")+O$1-O$2)))</f>
        <v>0.265625</v>
      </c>
      <c r="M43" s="2">
        <f t="shared" si="1"/>
        <v>0</v>
      </c>
    </row>
    <row r="44" spans="1:13" x14ac:dyDescent="0.35">
      <c r="A44" t="s">
        <v>77</v>
      </c>
      <c r="B44" t="s">
        <v>9</v>
      </c>
      <c r="C44" t="s">
        <v>17</v>
      </c>
      <c r="D44" t="s">
        <v>20</v>
      </c>
      <c r="E44" t="s">
        <v>12</v>
      </c>
      <c r="F44" t="s">
        <v>13</v>
      </c>
      <c r="G44" s="1">
        <v>471.7</v>
      </c>
      <c r="H44" s="3">
        <v>2.1000000000000002E-140</v>
      </c>
      <c r="I44" t="s">
        <v>326</v>
      </c>
      <c r="J44" s="2">
        <f>(1 - (COUNTIF(I45:I$432,"no")+O$1-O$2))/(O$1-O$3)</f>
        <v>-0.77477477477477474</v>
      </c>
      <c r="K44" s="2">
        <f>COUNTIF(I$1:I43,"yes")/O$3</f>
        <v>0.20689655172413793</v>
      </c>
      <c r="L44" s="2">
        <f>2*COUNTIF(I$1:I43,"yes")/(COUNTIF(I$1:I43,"yes")+O$3+(O$1-O$3-(COUNTIF(I45:I$432,"no")+O$1-O$2)))</f>
        <v>0.27906976744186046</v>
      </c>
      <c r="M44" s="2">
        <f t="shared" si="1"/>
        <v>0</v>
      </c>
    </row>
    <row r="45" spans="1:13" x14ac:dyDescent="0.35">
      <c r="A45" t="s">
        <v>78</v>
      </c>
      <c r="B45" t="s">
        <v>9</v>
      </c>
      <c r="C45" t="s">
        <v>24</v>
      </c>
      <c r="D45" t="s">
        <v>18</v>
      </c>
      <c r="E45" t="s">
        <v>12</v>
      </c>
      <c r="F45" t="s">
        <v>13</v>
      </c>
      <c r="G45" s="1">
        <v>471.7</v>
      </c>
      <c r="H45" s="3">
        <v>2.1000000000000002E-140</v>
      </c>
      <c r="I45" t="s">
        <v>326</v>
      </c>
      <c r="J45" s="2">
        <f>(1 - (COUNTIF(I46:I$432,"no")+O$1-O$2))/(O$1-O$3)</f>
        <v>-0.77477477477477474</v>
      </c>
      <c r="K45" s="2">
        <f>COUNTIF(I$1:I44,"yes")/O$3</f>
        <v>0.21839080459770116</v>
      </c>
      <c r="L45" s="2">
        <f>2*COUNTIF(I$1:I44,"yes")/(COUNTIF(I$1:I44,"yes")+O$3+(O$1-O$3-(COUNTIF(I46:I$432,"no")+O$1-O$2)))</f>
        <v>0.29230769230769232</v>
      </c>
      <c r="M45" s="2">
        <f t="shared" si="1"/>
        <v>0</v>
      </c>
    </row>
    <row r="46" spans="1:13" x14ac:dyDescent="0.35">
      <c r="A46" t="s">
        <v>79</v>
      </c>
      <c r="B46" t="s">
        <v>9</v>
      </c>
      <c r="C46" t="s">
        <v>17</v>
      </c>
      <c r="D46" t="s">
        <v>20</v>
      </c>
      <c r="E46" t="s">
        <v>12</v>
      </c>
      <c r="F46" t="s">
        <v>13</v>
      </c>
      <c r="G46" s="1">
        <v>471.6</v>
      </c>
      <c r="H46" s="3">
        <v>2.1999999999999999E-140</v>
      </c>
      <c r="I46" t="s">
        <v>326</v>
      </c>
      <c r="J46" s="2">
        <f>(1 - (COUNTIF(I47:I$432,"no")+O$1-O$2))/(O$1-O$3)</f>
        <v>-0.77477477477477474</v>
      </c>
      <c r="K46" s="2">
        <f>COUNTIF(I$1:I45,"yes")/O$3</f>
        <v>0.22988505747126436</v>
      </c>
      <c r="L46" s="2">
        <f>2*COUNTIF(I$1:I45,"yes")/(COUNTIF(I$1:I45,"yes")+O$3+(O$1-O$3-(COUNTIF(I47:I$432,"no")+O$1-O$2)))</f>
        <v>0.30534351145038169</v>
      </c>
      <c r="M46" s="2">
        <f t="shared" si="1"/>
        <v>0</v>
      </c>
    </row>
    <row r="47" spans="1:13" x14ac:dyDescent="0.35">
      <c r="A47" t="s">
        <v>80</v>
      </c>
      <c r="B47" t="s">
        <v>9</v>
      </c>
      <c r="C47" t="s">
        <v>81</v>
      </c>
      <c r="D47" t="s">
        <v>82</v>
      </c>
      <c r="E47" t="s">
        <v>12</v>
      </c>
      <c r="F47" t="s">
        <v>13</v>
      </c>
      <c r="G47" s="1">
        <v>470.7</v>
      </c>
      <c r="H47" s="3">
        <v>4.1000000000000001E-140</v>
      </c>
      <c r="I47" t="s">
        <v>326</v>
      </c>
      <c r="J47" s="2">
        <f>(1 - (COUNTIF(I48:I$432,"no")+O$1-O$2))/(O$1-O$3)</f>
        <v>-0.77477477477477474</v>
      </c>
      <c r="K47" s="2">
        <f>COUNTIF(I$1:I46,"yes")/O$3</f>
        <v>0.2413793103448276</v>
      </c>
      <c r="L47" s="2">
        <f>2*COUNTIF(I$1:I46,"yes")/(COUNTIF(I$1:I46,"yes")+O$3+(O$1-O$3-(COUNTIF(I48:I$432,"no")+O$1-O$2)))</f>
        <v>0.31818181818181818</v>
      </c>
      <c r="M47" s="2">
        <f t="shared" si="1"/>
        <v>0</v>
      </c>
    </row>
    <row r="48" spans="1:13" x14ac:dyDescent="0.35">
      <c r="A48" t="s">
        <v>83</v>
      </c>
      <c r="B48" t="s">
        <v>9</v>
      </c>
      <c r="C48" t="s">
        <v>17</v>
      </c>
      <c r="D48" t="s">
        <v>20</v>
      </c>
      <c r="E48" t="s">
        <v>12</v>
      </c>
      <c r="F48" t="s">
        <v>13</v>
      </c>
      <c r="G48" s="1">
        <v>470.7</v>
      </c>
      <c r="H48" s="3">
        <v>4.1000000000000001E-140</v>
      </c>
      <c r="I48" t="s">
        <v>326</v>
      </c>
      <c r="J48" s="2">
        <f>(1 - (COUNTIF(I49:I$432,"no")+O$1-O$2))/(O$1-O$3)</f>
        <v>-0.77477477477477474</v>
      </c>
      <c r="K48" s="2">
        <f>COUNTIF(I$1:I47,"yes")/O$3</f>
        <v>0.25287356321839083</v>
      </c>
      <c r="L48" s="2">
        <f>2*COUNTIF(I$1:I47,"yes")/(COUNTIF(I$1:I47,"yes")+O$3+(O$1-O$3-(COUNTIF(I49:I$432,"no")+O$1-O$2)))</f>
        <v>0.33082706766917291</v>
      </c>
      <c r="M48" s="2">
        <f t="shared" si="1"/>
        <v>2.3299161230195763E-3</v>
      </c>
    </row>
    <row r="49" spans="1:13" x14ac:dyDescent="0.35">
      <c r="A49" t="s">
        <v>84</v>
      </c>
      <c r="B49" t="s">
        <v>9</v>
      </c>
      <c r="C49" t="s">
        <v>85</v>
      </c>
      <c r="D49" t="s">
        <v>86</v>
      </c>
      <c r="E49" t="s">
        <v>12</v>
      </c>
      <c r="F49" t="s">
        <v>13</v>
      </c>
      <c r="G49" s="1">
        <v>470.7</v>
      </c>
      <c r="H49" s="3">
        <v>4.1000000000000001E-140</v>
      </c>
      <c r="I49" t="s">
        <v>327</v>
      </c>
      <c r="J49" s="2">
        <f>(1 - (COUNTIF(I50:I$432,"no")+O$1-O$2))/(O$1-O$3)</f>
        <v>-0.76576576576576572</v>
      </c>
      <c r="K49" s="2">
        <f>COUNTIF(I$1:I48,"yes")/O$3</f>
        <v>0.26436781609195403</v>
      </c>
      <c r="L49" s="2">
        <f>2*COUNTIF(I$1:I48,"yes")/(COUNTIF(I$1:I48,"yes")+O$3+(O$1-O$3-(COUNTIF(I50:I$432,"no")+O$1-O$2)))</f>
        <v>0.34074074074074073</v>
      </c>
      <c r="M49" s="2">
        <f t="shared" si="1"/>
        <v>0</v>
      </c>
    </row>
    <row r="50" spans="1:13" x14ac:dyDescent="0.35">
      <c r="A50" t="s">
        <v>87</v>
      </c>
      <c r="B50" t="s">
        <v>9</v>
      </c>
      <c r="C50" t="s">
        <v>17</v>
      </c>
      <c r="D50" t="s">
        <v>20</v>
      </c>
      <c r="E50" t="s">
        <v>12</v>
      </c>
      <c r="F50" t="s">
        <v>13</v>
      </c>
      <c r="G50" s="1">
        <v>469.9</v>
      </c>
      <c r="H50" s="3">
        <v>6.9000000000000004E-140</v>
      </c>
      <c r="I50" t="s">
        <v>326</v>
      </c>
      <c r="J50" s="2">
        <f>(1 - (COUNTIF(I51:I$432,"no")+O$1-O$2))/(O$1-O$3)</f>
        <v>-0.76576576576576572</v>
      </c>
      <c r="K50" s="2">
        <f>COUNTIF(I$1:I49,"yes")/O$3</f>
        <v>0.26436781609195403</v>
      </c>
      <c r="L50" s="2">
        <f>2*COUNTIF(I$1:I49,"yes")/(COUNTIF(I$1:I49,"yes")+O$3+(O$1-O$3-(COUNTIF(I51:I$432,"no")+O$1-O$2)))</f>
        <v>0.34074074074074073</v>
      </c>
      <c r="M50" s="2">
        <f t="shared" si="1"/>
        <v>2.433467950709305E-3</v>
      </c>
    </row>
    <row r="51" spans="1:13" x14ac:dyDescent="0.35">
      <c r="A51" t="s">
        <v>88</v>
      </c>
      <c r="B51" t="s">
        <v>9</v>
      </c>
      <c r="C51" t="s">
        <v>15</v>
      </c>
      <c r="D51" t="s">
        <v>89</v>
      </c>
      <c r="E51" t="s">
        <v>90</v>
      </c>
      <c r="F51" t="s">
        <v>12</v>
      </c>
      <c r="G51" s="1" t="s">
        <v>13</v>
      </c>
      <c r="H51" s="3">
        <v>469.6</v>
      </c>
      <c r="I51" t="s">
        <v>327</v>
      </c>
      <c r="J51" s="2">
        <f>(1 - (COUNTIF(I52:I$432,"no")+O$1-O$2))/(O$1-O$3)</f>
        <v>-0.7567567567567568</v>
      </c>
      <c r="K51" s="2">
        <f>COUNTIF(I$1:I50,"yes")/O$3</f>
        <v>0.27586206896551724</v>
      </c>
      <c r="L51" s="2">
        <f>2*COUNTIF(I$1:I50,"yes")/(COUNTIF(I$1:I50,"yes")+O$3+(O$1-O$3-(COUNTIF(I52:I$432,"no")+O$1-O$2)))</f>
        <v>0.35036496350364965</v>
      </c>
      <c r="M51" s="2">
        <f t="shared" si="1"/>
        <v>0</v>
      </c>
    </row>
    <row r="52" spans="1:13" x14ac:dyDescent="0.35">
      <c r="A52" t="s">
        <v>91</v>
      </c>
      <c r="B52" t="s">
        <v>9</v>
      </c>
      <c r="C52" t="s">
        <v>24</v>
      </c>
      <c r="D52" t="s">
        <v>18</v>
      </c>
      <c r="E52" t="s">
        <v>12</v>
      </c>
      <c r="F52" t="s">
        <v>13</v>
      </c>
      <c r="G52" s="1">
        <v>469.5</v>
      </c>
      <c r="H52" s="3">
        <v>8.9000000000000008E-140</v>
      </c>
      <c r="I52" t="s">
        <v>326</v>
      </c>
      <c r="J52" s="2">
        <f>(1 - (COUNTIF(I53:I$432,"no")+O$1-O$2))/(O$1-O$3)</f>
        <v>-0.7567567567567568</v>
      </c>
      <c r="K52" s="2">
        <f>COUNTIF(I$1:I51,"yes")/O$3</f>
        <v>0.27586206896551724</v>
      </c>
      <c r="L52" s="2">
        <f>2*COUNTIF(I$1:I51,"yes")/(COUNTIF(I$1:I51,"yes")+O$3+(O$1-O$3-(COUNTIF(I53:I$432,"no")+O$1-O$2)))</f>
        <v>0.35036496350364965</v>
      </c>
      <c r="M52" s="2">
        <f t="shared" si="1"/>
        <v>2.537019778399094E-3</v>
      </c>
    </row>
    <row r="53" spans="1:13" x14ac:dyDescent="0.35">
      <c r="A53" t="s">
        <v>92</v>
      </c>
      <c r="B53" t="s">
        <v>9</v>
      </c>
      <c r="C53" t="s">
        <v>17</v>
      </c>
      <c r="D53" t="s">
        <v>20</v>
      </c>
      <c r="E53" t="s">
        <v>12</v>
      </c>
      <c r="F53" t="s">
        <v>13</v>
      </c>
      <c r="G53" s="1">
        <v>469.4</v>
      </c>
      <c r="H53" s="3" t="s">
        <v>93</v>
      </c>
      <c r="I53" t="s">
        <v>327</v>
      </c>
      <c r="J53" s="2">
        <f>(1 - (COUNTIF(I54:I$432,"no")+O$1-O$2))/(O$1-O$3)</f>
        <v>-0.74774774774774777</v>
      </c>
      <c r="K53" s="2">
        <f>COUNTIF(I$1:I52,"yes")/O$3</f>
        <v>0.28735632183908044</v>
      </c>
      <c r="L53" s="2">
        <f>2*COUNTIF(I$1:I52,"yes")/(COUNTIF(I$1:I52,"yes")+O$3+(O$1-O$3-(COUNTIF(I54:I$432,"no")+O$1-O$2)))</f>
        <v>0.35971223021582732</v>
      </c>
      <c r="M53" s="2">
        <f t="shared" si="1"/>
        <v>2.5887956922439736E-3</v>
      </c>
    </row>
    <row r="54" spans="1:13" x14ac:dyDescent="0.35">
      <c r="A54" t="s">
        <v>94</v>
      </c>
      <c r="B54" t="s">
        <v>9</v>
      </c>
      <c r="C54" t="s">
        <v>15</v>
      </c>
      <c r="D54" t="s">
        <v>95</v>
      </c>
      <c r="E54" t="s">
        <v>96</v>
      </c>
      <c r="F54" t="s">
        <v>12</v>
      </c>
      <c r="G54" s="1" t="s">
        <v>13</v>
      </c>
      <c r="H54" s="3">
        <v>469.4</v>
      </c>
      <c r="I54" t="s">
        <v>327</v>
      </c>
      <c r="J54" s="2">
        <f>(1 - (COUNTIF(I55:I$432,"no")+O$1-O$2))/(O$1-O$3)</f>
        <v>-0.73873873873873874</v>
      </c>
      <c r="K54" s="2">
        <f>COUNTIF(I$1:I53,"yes")/O$3</f>
        <v>0.28735632183908044</v>
      </c>
      <c r="L54" s="2">
        <f>2*COUNTIF(I$1:I53,"yes")/(COUNTIF(I$1:I53,"yes")+O$3+(O$1-O$3-(COUNTIF(I55:I$432,"no")+O$1-O$2)))</f>
        <v>0.35714285714285715</v>
      </c>
      <c r="M54" s="2">
        <f t="shared" si="1"/>
        <v>2.5887956922439736E-3</v>
      </c>
    </row>
    <row r="55" spans="1:13" x14ac:dyDescent="0.35">
      <c r="A55" t="s">
        <v>97</v>
      </c>
      <c r="B55" t="s">
        <v>9</v>
      </c>
      <c r="C55" t="s">
        <v>15</v>
      </c>
      <c r="D55" t="s">
        <v>95</v>
      </c>
      <c r="E55" t="s">
        <v>96</v>
      </c>
      <c r="F55" t="s">
        <v>12</v>
      </c>
      <c r="G55" s="1" t="s">
        <v>13</v>
      </c>
      <c r="H55" s="3">
        <v>469.4</v>
      </c>
      <c r="I55" t="s">
        <v>327</v>
      </c>
      <c r="J55" s="2">
        <f>(1 - (COUNTIF(I56:I$432,"no")+O$1-O$2))/(O$1-O$3)</f>
        <v>-0.72972972972972971</v>
      </c>
      <c r="K55" s="2">
        <f>COUNTIF(I$1:I54,"yes")/O$3</f>
        <v>0.28735632183908044</v>
      </c>
      <c r="L55" s="2">
        <f>2*COUNTIF(I$1:I54,"yes")/(COUNTIF(I$1:I54,"yes")+O$3+(O$1-O$3-(COUNTIF(I56:I$432,"no")+O$1-O$2)))</f>
        <v>0.3546099290780142</v>
      </c>
      <c r="M55" s="2">
        <f t="shared" si="1"/>
        <v>2.5887956922439736E-3</v>
      </c>
    </row>
    <row r="56" spans="1:13" x14ac:dyDescent="0.35">
      <c r="A56" t="s">
        <v>98</v>
      </c>
      <c r="B56" t="s">
        <v>9</v>
      </c>
      <c r="C56" t="s">
        <v>99</v>
      </c>
      <c r="D56" t="s">
        <v>100</v>
      </c>
      <c r="E56" t="s">
        <v>12</v>
      </c>
      <c r="F56" t="s">
        <v>13</v>
      </c>
      <c r="G56" s="1">
        <v>469.4</v>
      </c>
      <c r="H56" s="3" t="s">
        <v>93</v>
      </c>
      <c r="I56" t="s">
        <v>327</v>
      </c>
      <c r="J56" s="2">
        <f>(1 - (COUNTIF(I57:I$432,"no")+O$1-O$2))/(O$1-O$3)</f>
        <v>-0.72072072072072069</v>
      </c>
      <c r="K56" s="2">
        <f>COUNTIF(I$1:I55,"yes")/O$3</f>
        <v>0.28735632183908044</v>
      </c>
      <c r="L56" s="2">
        <f>2*COUNTIF(I$1:I55,"yes")/(COUNTIF(I$1:I55,"yes")+O$3+(O$1-O$3-(COUNTIF(I57:I$432,"no")+O$1-O$2)))</f>
        <v>0.352112676056338</v>
      </c>
      <c r="M56" s="2">
        <f t="shared" si="1"/>
        <v>0</v>
      </c>
    </row>
    <row r="57" spans="1:13" x14ac:dyDescent="0.35">
      <c r="A57" t="s">
        <v>101</v>
      </c>
      <c r="B57" t="s">
        <v>9</v>
      </c>
      <c r="C57" t="s">
        <v>17</v>
      </c>
      <c r="D57" t="s">
        <v>20</v>
      </c>
      <c r="E57" t="s">
        <v>12</v>
      </c>
      <c r="F57" t="s">
        <v>13</v>
      </c>
      <c r="G57" s="1">
        <v>468.8</v>
      </c>
      <c r="H57" s="3">
        <v>1.5E-139</v>
      </c>
      <c r="I57" t="s">
        <v>326</v>
      </c>
      <c r="J57" s="2">
        <f>(1 - (COUNTIF(I58:I$432,"no")+O$1-O$2))/(O$1-O$3)</f>
        <v>-0.72072072072072069</v>
      </c>
      <c r="K57" s="2">
        <f>COUNTIF(I$1:I56,"yes")/O$3</f>
        <v>0.28735632183908044</v>
      </c>
      <c r="L57" s="2">
        <f>2*COUNTIF(I$1:I56,"yes")/(COUNTIF(I$1:I56,"yes")+O$3+(O$1-O$3-(COUNTIF(I58:I$432,"no")+O$1-O$2)))</f>
        <v>0.352112676056338</v>
      </c>
      <c r="M57" s="2">
        <f t="shared" si="1"/>
        <v>2.6405716060888531E-3</v>
      </c>
    </row>
    <row r="58" spans="1:13" x14ac:dyDescent="0.35">
      <c r="A58" t="s">
        <v>102</v>
      </c>
      <c r="B58" t="s">
        <v>9</v>
      </c>
      <c r="C58" t="s">
        <v>17</v>
      </c>
      <c r="D58" t="s">
        <v>20</v>
      </c>
      <c r="E58" t="s">
        <v>12</v>
      </c>
      <c r="F58" t="s">
        <v>13</v>
      </c>
      <c r="G58" s="1">
        <v>468.7</v>
      </c>
      <c r="H58" s="3">
        <v>1.5E-139</v>
      </c>
      <c r="I58" t="s">
        <v>327</v>
      </c>
      <c r="J58" s="2">
        <f>(1 - (COUNTIF(I59:I$432,"no")+O$1-O$2))/(O$1-O$3)</f>
        <v>-0.71171171171171166</v>
      </c>
      <c r="K58" s="2">
        <f>COUNTIF(I$1:I57,"yes")/O$3</f>
        <v>0.2988505747126437</v>
      </c>
      <c r="L58" s="2">
        <f>2*COUNTIF(I$1:I57,"yes")/(COUNTIF(I$1:I57,"yes")+O$3+(O$1-O$3-(COUNTIF(I59:I$432,"no")+O$1-O$2)))</f>
        <v>0.3611111111111111</v>
      </c>
      <c r="M58" s="2">
        <f t="shared" si="1"/>
        <v>0</v>
      </c>
    </row>
    <row r="59" spans="1:13" x14ac:dyDescent="0.35">
      <c r="A59" t="s">
        <v>103</v>
      </c>
      <c r="B59" t="s">
        <v>9</v>
      </c>
      <c r="C59" t="s">
        <v>24</v>
      </c>
      <c r="D59" t="s">
        <v>18</v>
      </c>
      <c r="E59" t="s">
        <v>12</v>
      </c>
      <c r="F59" t="s">
        <v>13</v>
      </c>
      <c r="G59" s="1">
        <v>467.9</v>
      </c>
      <c r="H59" s="3">
        <v>2.7999999999999999E-139</v>
      </c>
      <c r="I59" t="s">
        <v>326</v>
      </c>
      <c r="J59" s="2">
        <f>(1 - (COUNTIF(I60:I$432,"no")+O$1-O$2))/(O$1-O$3)</f>
        <v>-0.71171171171171166</v>
      </c>
      <c r="K59" s="2">
        <f>COUNTIF(I$1:I58,"yes")/O$3</f>
        <v>0.2988505747126437</v>
      </c>
      <c r="L59" s="2">
        <f>2*COUNTIF(I$1:I58,"yes")/(COUNTIF(I$1:I58,"yes")+O$3+(O$1-O$3-(COUNTIF(I60:I$432,"no")+O$1-O$2)))</f>
        <v>0.3611111111111111</v>
      </c>
      <c r="M59" s="2">
        <f t="shared" si="1"/>
        <v>2.7441234337785784E-3</v>
      </c>
    </row>
    <row r="60" spans="1:13" x14ac:dyDescent="0.35">
      <c r="A60" t="s">
        <v>104</v>
      </c>
      <c r="B60" t="s">
        <v>9</v>
      </c>
      <c r="C60" t="s">
        <v>17</v>
      </c>
      <c r="D60" t="s">
        <v>59</v>
      </c>
      <c r="E60" t="s">
        <v>12</v>
      </c>
      <c r="F60" t="s">
        <v>13</v>
      </c>
      <c r="G60" s="1">
        <v>467.1</v>
      </c>
      <c r="H60" s="3">
        <v>4.9000000000000003E-139</v>
      </c>
      <c r="I60" t="s">
        <v>327</v>
      </c>
      <c r="J60" s="2">
        <f>(1 - (COUNTIF(I61:I$432,"no")+O$1-O$2))/(O$1-O$3)</f>
        <v>-0.70270270270270274</v>
      </c>
      <c r="K60" s="2">
        <f>COUNTIF(I$1:I59,"yes")/O$3</f>
        <v>0.31034482758620691</v>
      </c>
      <c r="L60" s="2">
        <f>2*COUNTIF(I$1:I59,"yes")/(COUNTIF(I$1:I59,"yes")+O$3+(O$1-O$3-(COUNTIF(I61:I$432,"no")+O$1-O$2)))</f>
        <v>0.36986301369863012</v>
      </c>
      <c r="M60" s="2">
        <f t="shared" si="1"/>
        <v>2.7958993476234918E-3</v>
      </c>
    </row>
    <row r="61" spans="1:13" x14ac:dyDescent="0.35">
      <c r="A61" t="s">
        <v>105</v>
      </c>
      <c r="B61" t="s">
        <v>9</v>
      </c>
      <c r="C61" t="s">
        <v>15</v>
      </c>
      <c r="D61" t="s">
        <v>106</v>
      </c>
      <c r="E61" t="s">
        <v>107</v>
      </c>
      <c r="F61" t="s">
        <v>12</v>
      </c>
      <c r="G61" s="1" t="s">
        <v>13</v>
      </c>
      <c r="H61" s="3">
        <v>467</v>
      </c>
      <c r="I61" t="s">
        <v>327</v>
      </c>
      <c r="J61" s="2">
        <f>(1 - (COUNTIF(I62:I$432,"no")+O$1-O$2))/(O$1-O$3)</f>
        <v>-0.69369369369369371</v>
      </c>
      <c r="K61" s="2">
        <f>COUNTIF(I$1:I60,"yes")/O$3</f>
        <v>0.31034482758620691</v>
      </c>
      <c r="L61" s="2">
        <f>2*COUNTIF(I$1:I60,"yes")/(COUNTIF(I$1:I60,"yes")+O$3+(O$1-O$3-(COUNTIF(I62:I$432,"no")+O$1-O$2)))</f>
        <v>0.36734693877551022</v>
      </c>
      <c r="M61" s="2">
        <f t="shared" si="1"/>
        <v>0</v>
      </c>
    </row>
    <row r="62" spans="1:13" x14ac:dyDescent="0.35">
      <c r="A62" t="s">
        <v>108</v>
      </c>
      <c r="B62" t="s">
        <v>9</v>
      </c>
      <c r="C62" t="s">
        <v>24</v>
      </c>
      <c r="D62" t="s">
        <v>18</v>
      </c>
      <c r="E62" t="s">
        <v>12</v>
      </c>
      <c r="F62" t="s">
        <v>13</v>
      </c>
      <c r="G62" s="1">
        <v>465.7</v>
      </c>
      <c r="H62" s="3">
        <v>1.3E-138</v>
      </c>
      <c r="I62" t="s">
        <v>326</v>
      </c>
      <c r="J62" s="2">
        <f>(1 - (COUNTIF(I63:I$432,"no")+O$1-O$2))/(O$1-O$3)</f>
        <v>-0.69369369369369371</v>
      </c>
      <c r="K62" s="2">
        <f>COUNTIF(I$1:I61,"yes")/O$3</f>
        <v>0.31034482758620691</v>
      </c>
      <c r="L62" s="2">
        <f>2*COUNTIF(I$1:I61,"yes")/(COUNTIF(I$1:I61,"yes")+O$3+(O$1-O$3-(COUNTIF(I63:I$432,"no")+O$1-O$2)))</f>
        <v>0.36734693877551022</v>
      </c>
      <c r="M62" s="2">
        <f t="shared" si="1"/>
        <v>2.8476752614683709E-3</v>
      </c>
    </row>
    <row r="63" spans="1:13" x14ac:dyDescent="0.35">
      <c r="A63" t="s">
        <v>109</v>
      </c>
      <c r="B63" t="s">
        <v>9</v>
      </c>
      <c r="C63" t="s">
        <v>17</v>
      </c>
      <c r="D63" t="s">
        <v>20</v>
      </c>
      <c r="E63" t="s">
        <v>12</v>
      </c>
      <c r="F63" t="s">
        <v>13</v>
      </c>
      <c r="G63" s="1">
        <v>465.4</v>
      </c>
      <c r="H63" s="3">
        <v>1.6E-138</v>
      </c>
      <c r="I63" t="s">
        <v>327</v>
      </c>
      <c r="J63" s="2">
        <f>(1 - (COUNTIF(I64:I$432,"no")+O$1-O$2))/(O$1-O$3)</f>
        <v>-0.68468468468468469</v>
      </c>
      <c r="K63" s="2">
        <f>COUNTIF(I$1:I62,"yes")/O$3</f>
        <v>0.32183908045977011</v>
      </c>
      <c r="L63" s="2">
        <f>2*COUNTIF(I$1:I62,"yes")/(COUNTIF(I$1:I62,"yes")+O$3+(O$1-O$3-(COUNTIF(I64:I$432,"no")+O$1-O$2)))</f>
        <v>0.37583892617449666</v>
      </c>
      <c r="M63" s="2">
        <f t="shared" si="1"/>
        <v>2.8994511753132504E-3</v>
      </c>
    </row>
    <row r="64" spans="1:13" x14ac:dyDescent="0.35">
      <c r="A64" t="s">
        <v>110</v>
      </c>
      <c r="B64" t="s">
        <v>9</v>
      </c>
      <c r="C64" t="s">
        <v>17</v>
      </c>
      <c r="D64" t="s">
        <v>20</v>
      </c>
      <c r="E64" t="s">
        <v>12</v>
      </c>
      <c r="F64" t="s">
        <v>13</v>
      </c>
      <c r="G64" s="1">
        <v>464.9</v>
      </c>
      <c r="H64" s="3">
        <v>2.1999999999999999E-138</v>
      </c>
      <c r="I64" t="s">
        <v>327</v>
      </c>
      <c r="J64" s="2">
        <f>(1 - (COUNTIF(I65:I$432,"no")+O$1-O$2))/(O$1-O$3)</f>
        <v>-0.67567567567567566</v>
      </c>
      <c r="K64" s="2">
        <f>COUNTIF(I$1:I63,"yes")/O$3</f>
        <v>0.32183908045977011</v>
      </c>
      <c r="L64" s="2">
        <f>2*COUNTIF(I$1:I63,"yes")/(COUNTIF(I$1:I63,"yes")+O$3+(O$1-O$3-(COUNTIF(I65:I$432,"no")+O$1-O$2)))</f>
        <v>0.37333333333333335</v>
      </c>
      <c r="M64" s="2">
        <f t="shared" si="1"/>
        <v>2.8994511753132504E-3</v>
      </c>
    </row>
    <row r="65" spans="1:13" x14ac:dyDescent="0.35">
      <c r="A65" t="s">
        <v>111</v>
      </c>
      <c r="B65" t="s">
        <v>9</v>
      </c>
      <c r="C65" t="s">
        <v>58</v>
      </c>
      <c r="D65" t="s">
        <v>112</v>
      </c>
      <c r="E65" t="s">
        <v>12</v>
      </c>
      <c r="F65" t="s">
        <v>13</v>
      </c>
      <c r="G65" s="1">
        <v>464.3</v>
      </c>
      <c r="H65" s="3">
        <v>3.2999999999999998E-138</v>
      </c>
      <c r="I65" t="s">
        <v>327</v>
      </c>
      <c r="J65" s="2">
        <f>(1 - (COUNTIF(I66:I$432,"no")+O$1-O$2))/(O$1-O$3)</f>
        <v>-0.66666666666666663</v>
      </c>
      <c r="K65" s="2">
        <f>COUNTIF(I$1:I64,"yes")/O$3</f>
        <v>0.32183908045977011</v>
      </c>
      <c r="L65" s="2">
        <f>2*COUNTIF(I$1:I64,"yes")/(COUNTIF(I$1:I64,"yes")+O$3+(O$1-O$3-(COUNTIF(I66:I$432,"no")+O$1-O$2)))</f>
        <v>0.37086092715231789</v>
      </c>
      <c r="M65" s="2">
        <f t="shared" si="1"/>
        <v>2.8994511753132148E-3</v>
      </c>
    </row>
    <row r="66" spans="1:13" x14ac:dyDescent="0.35">
      <c r="A66" t="s">
        <v>113</v>
      </c>
      <c r="B66" t="s">
        <v>15</v>
      </c>
      <c r="C66" t="s">
        <v>9</v>
      </c>
      <c r="D66" t="s">
        <v>58</v>
      </c>
      <c r="E66" t="s">
        <v>112</v>
      </c>
      <c r="F66" t="s">
        <v>12</v>
      </c>
      <c r="G66" s="1" t="s">
        <v>13</v>
      </c>
      <c r="H66" s="3">
        <v>464.3</v>
      </c>
      <c r="I66" t="s">
        <v>327</v>
      </c>
      <c r="J66" s="2">
        <f>(1 - (COUNTIF(I67:I$432,"no")+O$1-O$2))/(O$1-O$3)</f>
        <v>-0.65765765765765771</v>
      </c>
      <c r="K66" s="2">
        <f>COUNTIF(I$1:I65,"yes")/O$3</f>
        <v>0.32183908045977011</v>
      </c>
      <c r="L66" s="2">
        <f>2*COUNTIF(I$1:I65,"yes")/(COUNTIF(I$1:I65,"yes")+O$3+(O$1-O$3-(COUNTIF(I67:I$432,"no")+O$1-O$2)))</f>
        <v>0.36842105263157893</v>
      </c>
      <c r="M66" s="2">
        <f t="shared" ref="M66:M97" si="2">(J67-J66)*(K67+K66)/2</f>
        <v>2.8994511753132504E-3</v>
      </c>
    </row>
    <row r="67" spans="1:13" x14ac:dyDescent="0.35">
      <c r="A67" t="s">
        <v>114</v>
      </c>
      <c r="B67" t="s">
        <v>9</v>
      </c>
      <c r="C67" t="s">
        <v>15</v>
      </c>
      <c r="D67" t="s">
        <v>115</v>
      </c>
      <c r="E67" t="s">
        <v>116</v>
      </c>
      <c r="F67" t="s">
        <v>12</v>
      </c>
      <c r="G67" s="1" t="s">
        <v>13</v>
      </c>
      <c r="H67" s="3">
        <v>464.3</v>
      </c>
      <c r="I67" t="s">
        <v>327</v>
      </c>
      <c r="J67" s="2">
        <f>(1 - (COUNTIF(I68:I$432,"no")+O$1-O$2))/(O$1-O$3)</f>
        <v>-0.64864864864864868</v>
      </c>
      <c r="K67" s="2">
        <f>COUNTIF(I$1:I66,"yes")/O$3</f>
        <v>0.32183908045977011</v>
      </c>
      <c r="L67" s="2">
        <f>2*COUNTIF(I$1:I66,"yes")/(COUNTIF(I$1:I66,"yes")+O$3+(O$1-O$3-(COUNTIF(I68:I$432,"no")+O$1-O$2)))</f>
        <v>0.36601307189542481</v>
      </c>
      <c r="M67" s="2">
        <f t="shared" si="2"/>
        <v>0</v>
      </c>
    </row>
    <row r="68" spans="1:13" x14ac:dyDescent="0.35">
      <c r="A68" t="s">
        <v>117</v>
      </c>
      <c r="B68" t="s">
        <v>9</v>
      </c>
      <c r="C68" t="s">
        <v>17</v>
      </c>
      <c r="D68" t="s">
        <v>118</v>
      </c>
      <c r="E68" t="s">
        <v>12</v>
      </c>
      <c r="F68" t="s">
        <v>13</v>
      </c>
      <c r="G68" s="1">
        <v>463.6</v>
      </c>
      <c r="H68" s="3">
        <v>5.6E-138</v>
      </c>
      <c r="I68" t="s">
        <v>326</v>
      </c>
      <c r="J68" s="2">
        <f>(1 - (COUNTIF(I69:I$432,"no")+O$1-O$2))/(O$1-O$3)</f>
        <v>-0.64864864864864868</v>
      </c>
      <c r="K68" s="2">
        <f>COUNTIF(I$1:I67,"yes")/O$3</f>
        <v>0.32183908045977011</v>
      </c>
      <c r="L68" s="2">
        <f>2*COUNTIF(I$1:I67,"yes")/(COUNTIF(I$1:I67,"yes")+O$3+(O$1-O$3-(COUNTIF(I69:I$432,"no")+O$1-O$2)))</f>
        <v>0.36601307189542481</v>
      </c>
      <c r="M68" s="2">
        <f t="shared" si="2"/>
        <v>2.9512270891581299E-3</v>
      </c>
    </row>
    <row r="69" spans="1:13" x14ac:dyDescent="0.35">
      <c r="A69" t="s">
        <v>119</v>
      </c>
      <c r="B69" t="s">
        <v>9</v>
      </c>
      <c r="C69" t="s">
        <v>17</v>
      </c>
      <c r="D69" t="s">
        <v>20</v>
      </c>
      <c r="E69" t="s">
        <v>12</v>
      </c>
      <c r="F69" t="s">
        <v>13</v>
      </c>
      <c r="G69" s="1">
        <v>463.5</v>
      </c>
      <c r="H69" s="3">
        <v>5.6999999999999997E-138</v>
      </c>
      <c r="I69" t="s">
        <v>327</v>
      </c>
      <c r="J69" s="2">
        <f>(1 - (COUNTIF(I70:I$432,"no")+O$1-O$2))/(O$1-O$3)</f>
        <v>-0.63963963963963966</v>
      </c>
      <c r="K69" s="2">
        <f>COUNTIF(I$1:I68,"yes")/O$3</f>
        <v>0.33333333333333331</v>
      </c>
      <c r="L69" s="2">
        <f>2*COUNTIF(I$1:I68,"yes")/(COUNTIF(I$1:I68,"yes")+O$3+(O$1-O$3-(COUNTIF(I70:I$432,"no")+O$1-O$2)))</f>
        <v>0.37419354838709679</v>
      </c>
      <c r="M69" s="2">
        <f t="shared" si="2"/>
        <v>3.003003003003009E-3</v>
      </c>
    </row>
    <row r="70" spans="1:13" x14ac:dyDescent="0.35">
      <c r="A70" t="s">
        <v>120</v>
      </c>
      <c r="B70" t="s">
        <v>9</v>
      </c>
      <c r="C70" t="s">
        <v>17</v>
      </c>
      <c r="D70" t="s">
        <v>20</v>
      </c>
      <c r="E70" t="s">
        <v>12</v>
      </c>
      <c r="F70" t="s">
        <v>13</v>
      </c>
      <c r="G70" s="1">
        <v>463.3</v>
      </c>
      <c r="H70" s="3">
        <v>6.9E-138</v>
      </c>
      <c r="I70" t="s">
        <v>327</v>
      </c>
      <c r="J70" s="2">
        <f>(1 - (COUNTIF(I71:I$432,"no")+O$1-O$2))/(O$1-O$3)</f>
        <v>-0.63063063063063063</v>
      </c>
      <c r="K70" s="2">
        <f>COUNTIF(I$1:I69,"yes")/O$3</f>
        <v>0.33333333333333331</v>
      </c>
      <c r="L70" s="2">
        <f>2*COUNTIF(I$1:I69,"yes")/(COUNTIF(I$1:I69,"yes")+O$3+(O$1-O$3-(COUNTIF(I71:I$432,"no")+O$1-O$2)))</f>
        <v>0.37179487179487181</v>
      </c>
      <c r="M70" s="2">
        <f t="shared" si="2"/>
        <v>3.003003003003009E-3</v>
      </c>
    </row>
    <row r="71" spans="1:13" x14ac:dyDescent="0.35">
      <c r="A71" t="s">
        <v>121</v>
      </c>
      <c r="B71" t="s">
        <v>9</v>
      </c>
      <c r="C71" t="s">
        <v>17</v>
      </c>
      <c r="D71" t="s">
        <v>20</v>
      </c>
      <c r="E71" t="s">
        <v>12</v>
      </c>
      <c r="F71" t="s">
        <v>13</v>
      </c>
      <c r="G71" s="1">
        <v>462</v>
      </c>
      <c r="H71" s="3">
        <v>1.6000000000000001E-137</v>
      </c>
      <c r="I71" t="s">
        <v>327</v>
      </c>
      <c r="J71" s="2">
        <f>(1 - (COUNTIF(I72:I$432,"no")+O$1-O$2))/(O$1-O$3)</f>
        <v>-0.6216216216216216</v>
      </c>
      <c r="K71" s="2">
        <f>COUNTIF(I$1:I70,"yes")/O$3</f>
        <v>0.33333333333333331</v>
      </c>
      <c r="L71" s="2">
        <f>2*COUNTIF(I$1:I70,"yes")/(COUNTIF(I$1:I70,"yes")+O$3+(O$1-O$3-(COUNTIF(I72:I$432,"no")+O$1-O$2)))</f>
        <v>0.36942675159235666</v>
      </c>
      <c r="M71" s="2">
        <f t="shared" si="2"/>
        <v>0</v>
      </c>
    </row>
    <row r="72" spans="1:13" x14ac:dyDescent="0.35">
      <c r="A72" t="s">
        <v>122</v>
      </c>
      <c r="B72" t="s">
        <v>9</v>
      </c>
      <c r="C72" t="s">
        <v>17</v>
      </c>
      <c r="D72" t="s">
        <v>20</v>
      </c>
      <c r="E72" t="s">
        <v>12</v>
      </c>
      <c r="F72" t="s">
        <v>13</v>
      </c>
      <c r="G72" s="1">
        <v>461.4</v>
      </c>
      <c r="H72" s="3">
        <v>2.5E-137</v>
      </c>
      <c r="I72" t="s">
        <v>326</v>
      </c>
      <c r="J72" s="2">
        <f>(1 - (COUNTIF(I73:I$432,"no")+O$1-O$2))/(O$1-O$3)</f>
        <v>-0.6216216216216216</v>
      </c>
      <c r="K72" s="2">
        <f>COUNTIF(I$1:I71,"yes")/O$3</f>
        <v>0.33333333333333331</v>
      </c>
      <c r="L72" s="2">
        <f>2*COUNTIF(I$1:I71,"yes")/(COUNTIF(I$1:I71,"yes")+O$3+(O$1-O$3-(COUNTIF(I73:I$432,"no")+O$1-O$2)))</f>
        <v>0.36942675159235666</v>
      </c>
      <c r="M72" s="2">
        <f t="shared" si="2"/>
        <v>3.0547789168478886E-3</v>
      </c>
    </row>
    <row r="73" spans="1:13" x14ac:dyDescent="0.35">
      <c r="A73" t="s">
        <v>123</v>
      </c>
      <c r="B73" t="s">
        <v>9</v>
      </c>
      <c r="C73" t="s">
        <v>124</v>
      </c>
      <c r="D73" t="s">
        <v>125</v>
      </c>
      <c r="E73" t="s">
        <v>12</v>
      </c>
      <c r="F73" t="s">
        <v>13</v>
      </c>
      <c r="G73" s="1">
        <v>459.7</v>
      </c>
      <c r="H73" s="3">
        <v>8.3000000000000002E-137</v>
      </c>
      <c r="I73" t="s">
        <v>327</v>
      </c>
      <c r="J73" s="2">
        <f>(1 - (COUNTIF(I74:I$432,"no")+O$1-O$2))/(O$1-O$3)</f>
        <v>-0.61261261261261257</v>
      </c>
      <c r="K73" s="2">
        <f>COUNTIF(I$1:I72,"yes")/O$3</f>
        <v>0.34482758620689657</v>
      </c>
      <c r="L73" s="2">
        <f>2*COUNTIF(I$1:I72,"yes")/(COUNTIF(I$1:I72,"yes")+O$3+(O$1-O$3-(COUNTIF(I74:I$432,"no")+O$1-O$2)))</f>
        <v>0.37735849056603776</v>
      </c>
      <c r="M73" s="2">
        <f t="shared" si="2"/>
        <v>3.1065548306927304E-3</v>
      </c>
    </row>
    <row r="74" spans="1:13" x14ac:dyDescent="0.35">
      <c r="A74" t="s">
        <v>126</v>
      </c>
      <c r="B74" t="s">
        <v>9</v>
      </c>
      <c r="C74" t="s">
        <v>17</v>
      </c>
      <c r="D74" t="s">
        <v>20</v>
      </c>
      <c r="E74" t="s">
        <v>12</v>
      </c>
      <c r="F74" t="s">
        <v>13</v>
      </c>
      <c r="G74" s="1">
        <v>457.5</v>
      </c>
      <c r="H74" s="3">
        <v>3.8000000000000003E-136</v>
      </c>
      <c r="I74" t="s">
        <v>327</v>
      </c>
      <c r="J74" s="2">
        <f>(1 - (COUNTIF(I75:I$432,"no")+O$1-O$2))/(O$1-O$3)</f>
        <v>-0.60360360360360366</v>
      </c>
      <c r="K74" s="2">
        <f>COUNTIF(I$1:I73,"yes")/O$3</f>
        <v>0.34482758620689657</v>
      </c>
      <c r="L74" s="2">
        <f>2*COUNTIF(I$1:I73,"yes")/(COUNTIF(I$1:I73,"yes")+O$3+(O$1-O$3-(COUNTIF(I75:I$432,"no")+O$1-O$2)))</f>
        <v>0.375</v>
      </c>
      <c r="M74" s="2">
        <f t="shared" si="2"/>
        <v>3.1065548306927686E-3</v>
      </c>
    </row>
    <row r="75" spans="1:13" x14ac:dyDescent="0.35">
      <c r="A75" t="s">
        <v>127</v>
      </c>
      <c r="B75" t="s">
        <v>9</v>
      </c>
      <c r="C75" t="s">
        <v>128</v>
      </c>
      <c r="D75" t="s">
        <v>86</v>
      </c>
      <c r="E75" t="s">
        <v>12</v>
      </c>
      <c r="F75" t="s">
        <v>13</v>
      </c>
      <c r="G75" s="1">
        <v>456</v>
      </c>
      <c r="H75" s="3">
        <v>1.1E-135</v>
      </c>
      <c r="I75" t="s">
        <v>327</v>
      </c>
      <c r="J75" s="2">
        <f>(1 - (COUNTIF(I76:I$432,"no")+O$1-O$2))/(O$1-O$3)</f>
        <v>-0.59459459459459463</v>
      </c>
      <c r="K75" s="2">
        <f>COUNTIF(I$1:I74,"yes")/O$3</f>
        <v>0.34482758620689657</v>
      </c>
      <c r="L75" s="2">
        <f>2*COUNTIF(I$1:I74,"yes")/(COUNTIF(I$1:I74,"yes")+O$3+(O$1-O$3-(COUNTIF(I76:I$432,"no")+O$1-O$2)))</f>
        <v>0.37267080745341613</v>
      </c>
      <c r="M75" s="2">
        <f t="shared" si="2"/>
        <v>0</v>
      </c>
    </row>
    <row r="76" spans="1:13" x14ac:dyDescent="0.35">
      <c r="A76" t="s">
        <v>129</v>
      </c>
      <c r="B76" t="s">
        <v>9</v>
      </c>
      <c r="C76" t="s">
        <v>24</v>
      </c>
      <c r="D76" t="s">
        <v>18</v>
      </c>
      <c r="E76" t="s">
        <v>12</v>
      </c>
      <c r="F76" t="s">
        <v>13</v>
      </c>
      <c r="G76" s="1">
        <v>453.7</v>
      </c>
      <c r="H76" s="3">
        <v>5.2000000000000001E-135</v>
      </c>
      <c r="I76" t="s">
        <v>326</v>
      </c>
      <c r="J76" s="2">
        <f>(1 - (COUNTIF(I77:I$432,"no")+O$1-O$2))/(O$1-O$3)</f>
        <v>-0.59459459459459463</v>
      </c>
      <c r="K76" s="2">
        <f>COUNTIF(I$1:I75,"yes")/O$3</f>
        <v>0.34482758620689657</v>
      </c>
      <c r="L76" s="2">
        <f>2*COUNTIF(I$1:I75,"yes")/(COUNTIF(I$1:I75,"yes")+O$3+(O$1-O$3-(COUNTIF(I77:I$432,"no")+O$1-O$2)))</f>
        <v>0.37267080745341613</v>
      </c>
      <c r="M76" s="2">
        <f t="shared" si="2"/>
        <v>0</v>
      </c>
    </row>
    <row r="77" spans="1:13" x14ac:dyDescent="0.35">
      <c r="A77" t="s">
        <v>130</v>
      </c>
      <c r="B77" t="s">
        <v>9</v>
      </c>
      <c r="C77" t="s">
        <v>17</v>
      </c>
      <c r="D77" t="s">
        <v>20</v>
      </c>
      <c r="E77" t="s">
        <v>12</v>
      </c>
      <c r="F77" t="s">
        <v>13</v>
      </c>
      <c r="G77" s="1">
        <v>451.8</v>
      </c>
      <c r="H77" s="3" t="s">
        <v>131</v>
      </c>
      <c r="I77" t="s">
        <v>326</v>
      </c>
      <c r="J77" s="2">
        <f>(1 - (COUNTIF(I78:I$432,"no")+O$1-O$2))/(O$1-O$3)</f>
        <v>-0.59459459459459463</v>
      </c>
      <c r="K77" s="2">
        <f>COUNTIF(I$1:I76,"yes")/O$3</f>
        <v>0.35632183908045978</v>
      </c>
      <c r="L77" s="2">
        <f>2*COUNTIF(I$1:I76,"yes")/(COUNTIF(I$1:I76,"yes")+O$3+(O$1-O$3-(COUNTIF(I78:I$432,"no")+O$1-O$2)))</f>
        <v>0.38271604938271603</v>
      </c>
      <c r="M77" s="2">
        <f t="shared" si="2"/>
        <v>0</v>
      </c>
    </row>
    <row r="78" spans="1:13" x14ac:dyDescent="0.35">
      <c r="A78" t="s">
        <v>132</v>
      </c>
      <c r="B78" t="s">
        <v>9</v>
      </c>
      <c r="C78" t="s">
        <v>24</v>
      </c>
      <c r="D78" t="s">
        <v>18</v>
      </c>
      <c r="E78" t="s">
        <v>12</v>
      </c>
      <c r="F78" t="s">
        <v>13</v>
      </c>
      <c r="G78" s="1">
        <v>450</v>
      </c>
      <c r="H78" s="3">
        <v>6.9000000000000001E-134</v>
      </c>
      <c r="I78" t="s">
        <v>326</v>
      </c>
      <c r="J78" s="2">
        <f>(1 - (COUNTIF(I79:I$432,"no")+O$1-O$2))/(O$1-O$3)</f>
        <v>-0.59459459459459463</v>
      </c>
      <c r="K78" s="2">
        <f>COUNTIF(I$1:I77,"yes")/O$3</f>
        <v>0.36781609195402298</v>
      </c>
      <c r="L78" s="2">
        <f>2*COUNTIF(I$1:I77,"yes")/(COUNTIF(I$1:I77,"yes")+O$3+(O$1-O$3-(COUNTIF(I79:I$432,"no")+O$1-O$2)))</f>
        <v>0.39263803680981596</v>
      </c>
      <c r="M78" s="2">
        <f t="shared" si="2"/>
        <v>0</v>
      </c>
    </row>
    <row r="79" spans="1:13" x14ac:dyDescent="0.35">
      <c r="A79" t="s">
        <v>133</v>
      </c>
      <c r="B79" t="s">
        <v>9</v>
      </c>
      <c r="C79" t="s">
        <v>24</v>
      </c>
      <c r="D79" t="s">
        <v>18</v>
      </c>
      <c r="E79" t="s">
        <v>12</v>
      </c>
      <c r="F79" t="s">
        <v>13</v>
      </c>
      <c r="G79" s="1">
        <v>450</v>
      </c>
      <c r="H79" s="3">
        <v>6.9000000000000001E-134</v>
      </c>
      <c r="I79" t="s">
        <v>326</v>
      </c>
      <c r="J79" s="2">
        <f>(1 - (COUNTIF(I80:I$432,"no")+O$1-O$2))/(O$1-O$3)</f>
        <v>-0.59459459459459463</v>
      </c>
      <c r="K79" s="2">
        <f>COUNTIF(I$1:I78,"yes")/O$3</f>
        <v>0.37931034482758619</v>
      </c>
      <c r="L79" s="2">
        <f>2*COUNTIF(I$1:I78,"yes")/(COUNTIF(I$1:I78,"yes")+O$3+(O$1-O$3-(COUNTIF(I80:I$432,"no")+O$1-O$2)))</f>
        <v>0.40243902439024393</v>
      </c>
      <c r="M79" s="2">
        <f t="shared" si="2"/>
        <v>0</v>
      </c>
    </row>
    <row r="80" spans="1:13" x14ac:dyDescent="0.35">
      <c r="A80" t="s">
        <v>134</v>
      </c>
      <c r="B80" t="s">
        <v>9</v>
      </c>
      <c r="C80" t="s">
        <v>24</v>
      </c>
      <c r="D80" t="s">
        <v>18</v>
      </c>
      <c r="E80" t="s">
        <v>12</v>
      </c>
      <c r="F80" t="s">
        <v>13</v>
      </c>
      <c r="G80" s="1">
        <v>450</v>
      </c>
      <c r="H80" s="3">
        <v>6.9000000000000001E-134</v>
      </c>
      <c r="I80" t="s">
        <v>326</v>
      </c>
      <c r="J80" s="2">
        <f>(1 - (COUNTIF(I81:I$432,"no")+O$1-O$2))/(O$1-O$3)</f>
        <v>-0.59459459459459463</v>
      </c>
      <c r="K80" s="2">
        <f>COUNTIF(I$1:I79,"yes")/O$3</f>
        <v>0.39080459770114945</v>
      </c>
      <c r="L80" s="2">
        <f>2*COUNTIF(I$1:I79,"yes")/(COUNTIF(I$1:I79,"yes")+O$3+(O$1-O$3-(COUNTIF(I81:I$432,"no")+O$1-O$2)))</f>
        <v>0.41212121212121211</v>
      </c>
      <c r="M80" s="2">
        <f t="shared" si="2"/>
        <v>3.5725380552966836E-3</v>
      </c>
    </row>
    <row r="81" spans="1:13" x14ac:dyDescent="0.35">
      <c r="A81" t="s">
        <v>135</v>
      </c>
      <c r="B81" t="s">
        <v>9</v>
      </c>
      <c r="C81" t="s">
        <v>17</v>
      </c>
      <c r="D81" t="s">
        <v>18</v>
      </c>
      <c r="E81" t="s">
        <v>12</v>
      </c>
      <c r="F81" t="s">
        <v>13</v>
      </c>
      <c r="G81" s="1">
        <v>449</v>
      </c>
      <c r="H81" s="3">
        <v>1.3999999999999999E-133</v>
      </c>
      <c r="I81" t="s">
        <v>327</v>
      </c>
      <c r="J81" s="2">
        <f>(1 - (COUNTIF(I82:I$432,"no")+O$1-O$2))/(O$1-O$3)</f>
        <v>-0.5855855855855856</v>
      </c>
      <c r="K81" s="2">
        <f>COUNTIF(I$1:I80,"yes")/O$3</f>
        <v>0.40229885057471265</v>
      </c>
      <c r="L81" s="2">
        <f>2*COUNTIF(I$1:I80,"yes")/(COUNTIF(I$1:I80,"yes")+O$3+(O$1-O$3-(COUNTIF(I82:I$432,"no")+O$1-O$2)))</f>
        <v>0.41916167664670656</v>
      </c>
      <c r="M81" s="2">
        <f t="shared" si="2"/>
        <v>0</v>
      </c>
    </row>
    <row r="82" spans="1:13" x14ac:dyDescent="0.35">
      <c r="A82" t="s">
        <v>136</v>
      </c>
      <c r="B82" t="s">
        <v>9</v>
      </c>
      <c r="C82" t="s">
        <v>24</v>
      </c>
      <c r="D82" t="s">
        <v>137</v>
      </c>
      <c r="E82" t="s">
        <v>12</v>
      </c>
      <c r="F82" t="s">
        <v>13</v>
      </c>
      <c r="G82" s="1">
        <v>448.5</v>
      </c>
      <c r="H82" s="3">
        <v>1.9000000000000002E-133</v>
      </c>
      <c r="I82" t="s">
        <v>326</v>
      </c>
      <c r="J82" s="2">
        <f>(1 - (COUNTIF(I83:I$432,"no")+O$1-O$2))/(O$1-O$3)</f>
        <v>-0.5855855855855856</v>
      </c>
      <c r="K82" s="2">
        <f>COUNTIF(I$1:I81,"yes")/O$3</f>
        <v>0.40229885057471265</v>
      </c>
      <c r="L82" s="2">
        <f>2*COUNTIF(I$1:I81,"yes")/(COUNTIF(I$1:I81,"yes")+O$3+(O$1-O$3-(COUNTIF(I83:I$432,"no")+O$1-O$2)))</f>
        <v>0.41916167664670656</v>
      </c>
      <c r="M82" s="2">
        <f t="shared" si="2"/>
        <v>3.6760898829864426E-3</v>
      </c>
    </row>
    <row r="83" spans="1:13" x14ac:dyDescent="0.35">
      <c r="A83" t="s">
        <v>138</v>
      </c>
      <c r="B83" t="s">
        <v>9</v>
      </c>
      <c r="C83" t="s">
        <v>139</v>
      </c>
      <c r="D83" t="s">
        <v>140</v>
      </c>
      <c r="E83" t="s">
        <v>12</v>
      </c>
      <c r="F83" t="s">
        <v>13</v>
      </c>
      <c r="G83" s="1">
        <v>442.5</v>
      </c>
      <c r="H83" s="3">
        <v>1.2E-131</v>
      </c>
      <c r="I83" t="s">
        <v>327</v>
      </c>
      <c r="J83" s="2">
        <f>(1 - (COUNTIF(I84:I$432,"no")+O$1-O$2))/(O$1-O$3)</f>
        <v>-0.57657657657657657</v>
      </c>
      <c r="K83" s="2">
        <f>COUNTIF(I$1:I82,"yes")/O$3</f>
        <v>0.41379310344827586</v>
      </c>
      <c r="L83" s="2">
        <f>2*COUNTIF(I$1:I82,"yes")/(COUNTIF(I$1:I82,"yes")+O$3+(O$1-O$3-(COUNTIF(I84:I$432,"no")+O$1-O$2)))</f>
        <v>0.42603550295857989</v>
      </c>
      <c r="M83" s="2">
        <f t="shared" si="2"/>
        <v>3.7278657968313218E-3</v>
      </c>
    </row>
    <row r="84" spans="1:13" x14ac:dyDescent="0.35">
      <c r="A84" t="s">
        <v>141</v>
      </c>
      <c r="B84" t="s">
        <v>9</v>
      </c>
      <c r="C84" t="s">
        <v>142</v>
      </c>
      <c r="D84" t="s">
        <v>32</v>
      </c>
      <c r="E84" t="s">
        <v>12</v>
      </c>
      <c r="F84" t="s">
        <v>13</v>
      </c>
      <c r="G84" s="1">
        <v>441.2</v>
      </c>
      <c r="H84" s="3">
        <v>3.1000000000000002E-131</v>
      </c>
      <c r="I84" t="s">
        <v>327</v>
      </c>
      <c r="J84" s="2">
        <f>(1 - (COUNTIF(I85:I$432,"no")+O$1-O$2))/(O$1-O$3)</f>
        <v>-0.56756756756756754</v>
      </c>
      <c r="K84" s="2">
        <f>COUNTIF(I$1:I83,"yes")/O$3</f>
        <v>0.41379310344827586</v>
      </c>
      <c r="L84" s="2">
        <f>2*COUNTIF(I$1:I83,"yes")/(COUNTIF(I$1:I83,"yes")+O$3+(O$1-O$3-(COUNTIF(I85:I$432,"no")+O$1-O$2)))</f>
        <v>0.42352941176470588</v>
      </c>
      <c r="M84" s="2">
        <f t="shared" si="2"/>
        <v>3.7278657968313218E-3</v>
      </c>
    </row>
    <row r="85" spans="1:13" x14ac:dyDescent="0.35">
      <c r="A85" t="s">
        <v>143</v>
      </c>
      <c r="B85" t="s">
        <v>9</v>
      </c>
      <c r="C85" t="s">
        <v>17</v>
      </c>
      <c r="D85" t="s">
        <v>18</v>
      </c>
      <c r="E85" t="s">
        <v>12</v>
      </c>
      <c r="F85" t="s">
        <v>13</v>
      </c>
      <c r="G85" s="1">
        <v>441.2</v>
      </c>
      <c r="H85" s="3">
        <v>3.1000000000000002E-131</v>
      </c>
      <c r="I85" t="s">
        <v>327</v>
      </c>
      <c r="J85" s="2">
        <f>(1 - (COUNTIF(I86:I$432,"no")+O$1-O$2))/(O$1-O$3)</f>
        <v>-0.55855855855855852</v>
      </c>
      <c r="K85" s="2">
        <f>COUNTIF(I$1:I84,"yes")/O$3</f>
        <v>0.41379310344827586</v>
      </c>
      <c r="L85" s="2">
        <f>2*COUNTIF(I$1:I84,"yes")/(COUNTIF(I$1:I84,"yes")+O$3+(O$1-O$3-(COUNTIF(I86:I$432,"no")+O$1-O$2)))</f>
        <v>0.42105263157894735</v>
      </c>
      <c r="M85" s="2">
        <f t="shared" si="2"/>
        <v>0</v>
      </c>
    </row>
    <row r="86" spans="1:13" x14ac:dyDescent="0.35">
      <c r="A86" t="s">
        <v>144</v>
      </c>
      <c r="B86" t="s">
        <v>9</v>
      </c>
      <c r="C86" t="s">
        <v>58</v>
      </c>
      <c r="D86" t="s">
        <v>59</v>
      </c>
      <c r="E86" t="s">
        <v>12</v>
      </c>
      <c r="F86" t="s">
        <v>13</v>
      </c>
      <c r="G86" s="1">
        <v>438</v>
      </c>
      <c r="H86" s="3">
        <v>2.8000000000000002E-130</v>
      </c>
      <c r="I86" t="s">
        <v>326</v>
      </c>
      <c r="J86" s="2">
        <f>(1 - (COUNTIF(I87:I$432,"no")+O$1-O$2))/(O$1-O$3)</f>
        <v>-0.55855855855855852</v>
      </c>
      <c r="K86" s="2">
        <f>COUNTIF(I$1:I85,"yes")/O$3</f>
        <v>0.41379310344827586</v>
      </c>
      <c r="L86" s="2">
        <f>2*COUNTIF(I$1:I85,"yes")/(COUNTIF(I$1:I85,"yes")+O$3+(O$1-O$3-(COUNTIF(I87:I$432,"no")+O$1-O$2)))</f>
        <v>0.42105263157894735</v>
      </c>
      <c r="M86" s="2">
        <f t="shared" si="2"/>
        <v>3.7796417106761549E-3</v>
      </c>
    </row>
    <row r="87" spans="1:13" x14ac:dyDescent="0.35">
      <c r="A87" t="s">
        <v>145</v>
      </c>
      <c r="B87" t="s">
        <v>9</v>
      </c>
      <c r="C87" t="s">
        <v>17</v>
      </c>
      <c r="D87" t="s">
        <v>18</v>
      </c>
      <c r="E87" t="s">
        <v>12</v>
      </c>
      <c r="F87" t="s">
        <v>13</v>
      </c>
      <c r="G87" s="1">
        <v>437</v>
      </c>
      <c r="H87" s="3">
        <v>5.5000000000000001E-130</v>
      </c>
      <c r="I87" t="s">
        <v>327</v>
      </c>
      <c r="J87" s="2">
        <f>(1 - (COUNTIF(I88:I$432,"no")+O$1-O$2))/(O$1-O$3)</f>
        <v>-0.5495495495495496</v>
      </c>
      <c r="K87" s="2">
        <f>COUNTIF(I$1:I86,"yes")/O$3</f>
        <v>0.42528735632183906</v>
      </c>
      <c r="L87" s="2">
        <f>2*COUNTIF(I$1:I86,"yes")/(COUNTIF(I$1:I86,"yes")+O$3+(O$1-O$3-(COUNTIF(I88:I$432,"no")+O$1-O$2)))</f>
        <v>0.4277456647398844</v>
      </c>
      <c r="M87" s="2">
        <f t="shared" si="2"/>
        <v>3.8314176245210808E-3</v>
      </c>
    </row>
    <row r="88" spans="1:13" x14ac:dyDescent="0.35">
      <c r="A88" t="s">
        <v>146</v>
      </c>
      <c r="B88" t="s">
        <v>9</v>
      </c>
      <c r="C88" t="s">
        <v>17</v>
      </c>
      <c r="D88" t="s">
        <v>18</v>
      </c>
      <c r="E88" t="s">
        <v>12</v>
      </c>
      <c r="F88" t="s">
        <v>13</v>
      </c>
      <c r="G88" s="1">
        <v>437</v>
      </c>
      <c r="H88" s="3">
        <v>5.5000000000000001E-130</v>
      </c>
      <c r="I88" t="s">
        <v>327</v>
      </c>
      <c r="J88" s="2">
        <f>(1 - (COUNTIF(I89:I$432,"no")+O$1-O$2))/(O$1-O$3)</f>
        <v>-0.54054054054054057</v>
      </c>
      <c r="K88" s="2">
        <f>COUNTIF(I$1:I87,"yes")/O$3</f>
        <v>0.42528735632183906</v>
      </c>
      <c r="L88" s="2">
        <f>2*COUNTIF(I$1:I87,"yes")/(COUNTIF(I$1:I87,"yes")+O$3+(O$1-O$3-(COUNTIF(I89:I$432,"no")+O$1-O$2)))</f>
        <v>0.42528735632183906</v>
      </c>
      <c r="M88" s="2">
        <f t="shared" si="2"/>
        <v>0</v>
      </c>
    </row>
    <row r="89" spans="1:13" x14ac:dyDescent="0.35">
      <c r="A89" t="s">
        <v>147</v>
      </c>
      <c r="B89" t="s">
        <v>9</v>
      </c>
      <c r="C89" t="s">
        <v>24</v>
      </c>
      <c r="D89" t="s">
        <v>148</v>
      </c>
      <c r="E89" t="s">
        <v>12</v>
      </c>
      <c r="F89" t="s">
        <v>13</v>
      </c>
      <c r="G89" s="1">
        <v>436.8</v>
      </c>
      <c r="H89" s="3">
        <v>6.5999999999999996E-130</v>
      </c>
      <c r="I89" t="s">
        <v>326</v>
      </c>
      <c r="J89" s="2">
        <f>(1 - (COUNTIF(I90:I$432,"no")+O$1-O$2))/(O$1-O$3)</f>
        <v>-0.54054054054054057</v>
      </c>
      <c r="K89" s="2">
        <f>COUNTIF(I$1:I88,"yes")/O$3</f>
        <v>0.42528735632183906</v>
      </c>
      <c r="L89" s="2">
        <f>2*COUNTIF(I$1:I88,"yes")/(COUNTIF(I$1:I88,"yes")+O$3+(O$1-O$3-(COUNTIF(I90:I$432,"no")+O$1-O$2)))</f>
        <v>0.42528735632183906</v>
      </c>
      <c r="M89" s="2">
        <f t="shared" si="2"/>
        <v>3.8831935383659599E-3</v>
      </c>
    </row>
    <row r="90" spans="1:13" x14ac:dyDescent="0.35">
      <c r="A90" t="s">
        <v>149</v>
      </c>
      <c r="B90" t="s">
        <v>9</v>
      </c>
      <c r="C90" t="s">
        <v>150</v>
      </c>
      <c r="D90" t="s">
        <v>151</v>
      </c>
      <c r="E90" t="s">
        <v>12</v>
      </c>
      <c r="F90" t="s">
        <v>13</v>
      </c>
      <c r="G90" s="1">
        <v>432.6</v>
      </c>
      <c r="H90" s="3">
        <v>1.1999999999999999E-128</v>
      </c>
      <c r="I90" t="s">
        <v>327</v>
      </c>
      <c r="J90" s="2">
        <f>(1 - (COUNTIF(I91:I$432,"no")+O$1-O$2))/(O$1-O$3)</f>
        <v>-0.53153153153153154</v>
      </c>
      <c r="K90" s="2">
        <f>COUNTIF(I$1:I89,"yes")/O$3</f>
        <v>0.43678160919540232</v>
      </c>
      <c r="L90" s="2">
        <f>2*COUNTIF(I$1:I89,"yes")/(COUNTIF(I$1:I89,"yes")+O$3+(O$1-O$3-(COUNTIF(I91:I$432,"no")+O$1-O$2)))</f>
        <v>0.43181818181818182</v>
      </c>
      <c r="M90" s="2">
        <f t="shared" si="2"/>
        <v>0</v>
      </c>
    </row>
    <row r="91" spans="1:13" x14ac:dyDescent="0.35">
      <c r="A91" t="s">
        <v>152</v>
      </c>
      <c r="B91" t="s">
        <v>9</v>
      </c>
      <c r="C91" t="s">
        <v>153</v>
      </c>
      <c r="D91" t="s">
        <v>154</v>
      </c>
      <c r="E91" t="s">
        <v>12</v>
      </c>
      <c r="F91" t="s">
        <v>13</v>
      </c>
      <c r="G91" s="1">
        <v>430.4</v>
      </c>
      <c r="H91" s="3">
        <v>5.4000000000000001E-128</v>
      </c>
      <c r="I91" t="s">
        <v>326</v>
      </c>
      <c r="J91" s="2">
        <f>(1 - (COUNTIF(I92:I$432,"no")+O$1-O$2))/(O$1-O$3)</f>
        <v>-0.53153153153153154</v>
      </c>
      <c r="K91" s="2">
        <f>COUNTIF(I$1:I90,"yes")/O$3</f>
        <v>0.43678160919540232</v>
      </c>
      <c r="L91" s="2">
        <f>2*COUNTIF(I$1:I90,"yes")/(COUNTIF(I$1:I90,"yes")+O$3+(O$1-O$3-(COUNTIF(I92:I$432,"no")+O$1-O$2)))</f>
        <v>0.43181818181818182</v>
      </c>
      <c r="M91" s="2">
        <f t="shared" si="2"/>
        <v>0</v>
      </c>
    </row>
    <row r="92" spans="1:13" x14ac:dyDescent="0.35">
      <c r="A92" t="s">
        <v>155</v>
      </c>
      <c r="B92" t="s">
        <v>9</v>
      </c>
      <c r="C92" t="s">
        <v>153</v>
      </c>
      <c r="D92" t="s">
        <v>154</v>
      </c>
      <c r="E92" t="s">
        <v>12</v>
      </c>
      <c r="F92" t="s">
        <v>13</v>
      </c>
      <c r="G92" s="1">
        <v>429.5</v>
      </c>
      <c r="H92" s="3">
        <v>9.899999999999999E-128</v>
      </c>
      <c r="I92" t="s">
        <v>326</v>
      </c>
      <c r="J92" s="2">
        <f>(1 - (COUNTIF(I93:I$432,"no")+O$1-O$2))/(O$1-O$3)</f>
        <v>-0.53153153153153154</v>
      </c>
      <c r="K92" s="2">
        <f>COUNTIF(I$1:I91,"yes")/O$3</f>
        <v>0.44827586206896552</v>
      </c>
      <c r="L92" s="2">
        <f>2*COUNTIF(I$1:I91,"yes")/(COUNTIF(I$1:I91,"yes")+O$3+(O$1-O$3-(COUNTIF(I93:I$432,"no")+O$1-O$2)))</f>
        <v>0.44067796610169491</v>
      </c>
      <c r="M92" s="2">
        <f t="shared" si="2"/>
        <v>0</v>
      </c>
    </row>
    <row r="93" spans="1:13" x14ac:dyDescent="0.35">
      <c r="A93" t="s">
        <v>156</v>
      </c>
      <c r="B93" t="s">
        <v>9</v>
      </c>
      <c r="C93" t="s">
        <v>58</v>
      </c>
      <c r="D93" t="s">
        <v>59</v>
      </c>
      <c r="E93" t="s">
        <v>12</v>
      </c>
      <c r="F93" t="s">
        <v>13</v>
      </c>
      <c r="G93" s="1">
        <v>428.8</v>
      </c>
      <c r="H93" s="3">
        <v>1.6000000000000001E-127</v>
      </c>
      <c r="I93" t="s">
        <v>326</v>
      </c>
      <c r="J93" s="2">
        <f>(1 - (COUNTIF(I94:I$432,"no")+O$1-O$2))/(O$1-O$3)</f>
        <v>-0.53153153153153154</v>
      </c>
      <c r="K93" s="2">
        <f>COUNTIF(I$1:I92,"yes")/O$3</f>
        <v>0.45977011494252873</v>
      </c>
      <c r="L93" s="2">
        <f>2*COUNTIF(I$1:I92,"yes")/(COUNTIF(I$1:I92,"yes")+O$3+(O$1-O$3-(COUNTIF(I94:I$432,"no")+O$1-O$2)))</f>
        <v>0.449438202247191</v>
      </c>
      <c r="M93" s="2">
        <f t="shared" si="2"/>
        <v>0</v>
      </c>
    </row>
    <row r="94" spans="1:13" x14ac:dyDescent="0.35">
      <c r="A94" t="s">
        <v>157</v>
      </c>
      <c r="B94" t="s">
        <v>9</v>
      </c>
      <c r="C94" t="s">
        <v>153</v>
      </c>
      <c r="D94" t="s">
        <v>154</v>
      </c>
      <c r="E94" t="s">
        <v>12</v>
      </c>
      <c r="F94" t="s">
        <v>13</v>
      </c>
      <c r="G94" s="1">
        <v>428.2</v>
      </c>
      <c r="H94" s="3">
        <v>2.5999999999999999E-127</v>
      </c>
      <c r="I94" t="s">
        <v>326</v>
      </c>
      <c r="J94" s="2">
        <f>(1 - (COUNTIF(I95:I$432,"no")+O$1-O$2))/(O$1-O$3)</f>
        <v>-0.53153153153153154</v>
      </c>
      <c r="K94" s="2">
        <f>COUNTIF(I$1:I93,"yes")/O$3</f>
        <v>0.47126436781609193</v>
      </c>
      <c r="L94" s="2">
        <f>2*COUNTIF(I$1:I93,"yes")/(COUNTIF(I$1:I93,"yes")+O$3+(O$1-O$3-(COUNTIF(I95:I$432,"no")+O$1-O$2)))</f>
        <v>0.45810055865921789</v>
      </c>
      <c r="M94" s="2">
        <f t="shared" si="2"/>
        <v>0</v>
      </c>
    </row>
    <row r="95" spans="1:13" x14ac:dyDescent="0.35">
      <c r="A95" t="s">
        <v>158</v>
      </c>
      <c r="B95" t="s">
        <v>9</v>
      </c>
      <c r="C95" t="s">
        <v>58</v>
      </c>
      <c r="D95" t="s">
        <v>112</v>
      </c>
      <c r="E95" t="s">
        <v>12</v>
      </c>
      <c r="F95" t="s">
        <v>13</v>
      </c>
      <c r="G95" s="1">
        <v>427.4</v>
      </c>
      <c r="H95" s="3">
        <v>4.4000000000000003E-127</v>
      </c>
      <c r="I95" t="s">
        <v>326</v>
      </c>
      <c r="J95" s="2">
        <f>(1 - (COUNTIF(I96:I$432,"no")+O$1-O$2))/(O$1-O$3)</f>
        <v>-0.53153153153153154</v>
      </c>
      <c r="K95" s="2">
        <f>COUNTIF(I$1:I94,"yes")/O$3</f>
        <v>0.48275862068965519</v>
      </c>
      <c r="L95" s="2">
        <f>2*COUNTIF(I$1:I94,"yes")/(COUNTIF(I$1:I94,"yes")+O$3+(O$1-O$3-(COUNTIF(I96:I$432,"no")+O$1-O$2)))</f>
        <v>0.46666666666666667</v>
      </c>
      <c r="M95" s="2">
        <f t="shared" si="2"/>
        <v>0</v>
      </c>
    </row>
    <row r="96" spans="1:13" x14ac:dyDescent="0.35">
      <c r="A96" t="s">
        <v>159</v>
      </c>
      <c r="B96" t="s">
        <v>9</v>
      </c>
      <c r="C96" t="s">
        <v>153</v>
      </c>
      <c r="D96" t="s">
        <v>154</v>
      </c>
      <c r="E96" t="s">
        <v>12</v>
      </c>
      <c r="F96" t="s">
        <v>13</v>
      </c>
      <c r="G96" s="1">
        <v>426.4</v>
      </c>
      <c r="H96" s="3">
        <v>8.9000000000000002E-127</v>
      </c>
      <c r="I96" t="s">
        <v>326</v>
      </c>
      <c r="J96" s="2">
        <f>(1 - (COUNTIF(I97:I$432,"no")+O$1-O$2))/(O$1-O$3)</f>
        <v>-0.53153153153153154</v>
      </c>
      <c r="K96" s="2">
        <f>COUNTIF(I$1:I95,"yes")/O$3</f>
        <v>0.4942528735632184</v>
      </c>
      <c r="L96" s="2">
        <f>2*COUNTIF(I$1:I95,"yes")/(COUNTIF(I$1:I95,"yes")+O$3+(O$1-O$3-(COUNTIF(I97:I$432,"no")+O$1-O$2)))</f>
        <v>0.47513812154696133</v>
      </c>
      <c r="M96" s="2">
        <f t="shared" si="2"/>
        <v>0</v>
      </c>
    </row>
    <row r="97" spans="1:13" x14ac:dyDescent="0.35">
      <c r="A97" t="s">
        <v>160</v>
      </c>
      <c r="B97" t="s">
        <v>9</v>
      </c>
      <c r="C97" t="s">
        <v>161</v>
      </c>
      <c r="D97" t="s">
        <v>162</v>
      </c>
      <c r="E97" t="s">
        <v>12</v>
      </c>
      <c r="F97" t="s">
        <v>13</v>
      </c>
      <c r="G97" s="1">
        <v>424.6</v>
      </c>
      <c r="H97" s="3" t="s">
        <v>163</v>
      </c>
      <c r="I97" t="s">
        <v>326</v>
      </c>
      <c r="J97" s="2">
        <f>(1 - (COUNTIF(I98:I$432,"no")+O$1-O$2))/(O$1-O$3)</f>
        <v>-0.53153153153153154</v>
      </c>
      <c r="K97" s="2">
        <f>COUNTIF(I$1:I96,"yes")/O$3</f>
        <v>0.50574712643678166</v>
      </c>
      <c r="L97" s="2">
        <f>2*COUNTIF(I$1:I96,"yes")/(COUNTIF(I$1:I96,"yes")+O$3+(O$1-O$3-(COUNTIF(I98:I$432,"no")+O$1-O$2)))</f>
        <v>0.48351648351648352</v>
      </c>
      <c r="M97" s="2">
        <f t="shared" si="2"/>
        <v>0</v>
      </c>
    </row>
    <row r="98" spans="1:13" x14ac:dyDescent="0.35">
      <c r="A98" t="s">
        <v>164</v>
      </c>
      <c r="B98" t="s">
        <v>9</v>
      </c>
      <c r="C98" t="s">
        <v>153</v>
      </c>
      <c r="D98" t="s">
        <v>154</v>
      </c>
      <c r="E98" t="s">
        <v>12</v>
      </c>
      <c r="F98" t="s">
        <v>13</v>
      </c>
      <c r="G98" s="1">
        <v>422.3</v>
      </c>
      <c r="H98" s="3">
        <v>1.5E-125</v>
      </c>
      <c r="I98" t="s">
        <v>326</v>
      </c>
      <c r="J98" s="2">
        <f>(1 - (COUNTIF(I99:I$432,"no")+O$1-O$2))/(O$1-O$3)</f>
        <v>-0.53153153153153154</v>
      </c>
      <c r="K98" s="2">
        <f>COUNTIF(I$1:I97,"yes")/O$3</f>
        <v>0.51724137931034486</v>
      </c>
      <c r="L98" s="2">
        <f>2*COUNTIF(I$1:I97,"yes")/(COUNTIF(I$1:I97,"yes")+O$3+(O$1-O$3-(COUNTIF(I99:I$432,"no")+O$1-O$2)))</f>
        <v>0.49180327868852458</v>
      </c>
      <c r="M98" s="2">
        <f t="shared" ref="M98:M129" si="3">(J99-J98)*(K99+K98)/2</f>
        <v>0</v>
      </c>
    </row>
    <row r="99" spans="1:13" x14ac:dyDescent="0.35">
      <c r="A99" t="s">
        <v>165</v>
      </c>
      <c r="B99" t="s">
        <v>9</v>
      </c>
      <c r="C99" t="s">
        <v>153</v>
      </c>
      <c r="D99" t="s">
        <v>154</v>
      </c>
      <c r="E99" t="s">
        <v>12</v>
      </c>
      <c r="F99" t="s">
        <v>13</v>
      </c>
      <c r="G99" s="1">
        <v>420.5</v>
      </c>
      <c r="H99" s="3" t="s">
        <v>166</v>
      </c>
      <c r="I99" t="s">
        <v>326</v>
      </c>
      <c r="J99" s="2">
        <f>(1 - (COUNTIF(I100:I$432,"no")+O$1-O$2))/(O$1-O$3)</f>
        <v>-0.53153153153153154</v>
      </c>
      <c r="K99" s="2">
        <f>COUNTIF(I$1:I98,"yes")/O$3</f>
        <v>0.52873563218390807</v>
      </c>
      <c r="L99" s="2">
        <f>2*COUNTIF(I$1:I98,"yes")/(COUNTIF(I$1:I98,"yes")+O$3+(O$1-O$3-(COUNTIF(I100:I$432,"no")+O$1-O$2)))</f>
        <v>0.5</v>
      </c>
      <c r="M99" s="2">
        <f t="shared" si="3"/>
        <v>0</v>
      </c>
    </row>
    <row r="100" spans="1:13" x14ac:dyDescent="0.35">
      <c r="A100" t="s">
        <v>167</v>
      </c>
      <c r="B100" t="s">
        <v>9</v>
      </c>
      <c r="C100" t="s">
        <v>168</v>
      </c>
      <c r="D100" t="s">
        <v>169</v>
      </c>
      <c r="E100" t="s">
        <v>12</v>
      </c>
      <c r="F100" t="s">
        <v>13</v>
      </c>
      <c r="G100" s="1">
        <v>419.9</v>
      </c>
      <c r="H100" s="3" t="s">
        <v>170</v>
      </c>
      <c r="I100" t="s">
        <v>326</v>
      </c>
      <c r="J100" s="2">
        <f>(1 - (COUNTIF(I101:I$432,"no")+O$1-O$2))/(O$1-O$3)</f>
        <v>-0.53153153153153154</v>
      </c>
      <c r="K100" s="2">
        <f>COUNTIF(I$1:I99,"yes")/O$3</f>
        <v>0.54022988505747127</v>
      </c>
      <c r="L100" s="2">
        <f>2*COUNTIF(I$1:I99,"yes")/(COUNTIF(I$1:I99,"yes")+O$3+(O$1-O$3-(COUNTIF(I101:I$432,"no")+O$1-O$2)))</f>
        <v>0.50810810810810814</v>
      </c>
      <c r="M100" s="2">
        <f t="shared" si="3"/>
        <v>0</v>
      </c>
    </row>
    <row r="101" spans="1:13" x14ac:dyDescent="0.35">
      <c r="A101" t="s">
        <v>171</v>
      </c>
      <c r="B101" t="s">
        <v>9</v>
      </c>
      <c r="C101" t="s">
        <v>153</v>
      </c>
      <c r="D101" t="s">
        <v>154</v>
      </c>
      <c r="E101" t="s">
        <v>12</v>
      </c>
      <c r="F101" t="s">
        <v>13</v>
      </c>
      <c r="G101" s="1">
        <v>419.5</v>
      </c>
      <c r="H101" s="3" t="s">
        <v>172</v>
      </c>
      <c r="I101" t="s">
        <v>326</v>
      </c>
      <c r="J101" s="2">
        <f>(1 - (COUNTIF(I102:I$432,"no")+O$1-O$2))/(O$1-O$3)</f>
        <v>-0.53153153153153154</v>
      </c>
      <c r="K101" s="2">
        <f>COUNTIF(I$1:I100,"yes")/O$3</f>
        <v>0.55172413793103448</v>
      </c>
      <c r="L101" s="2">
        <f>2*COUNTIF(I$1:I100,"yes")/(COUNTIF(I$1:I100,"yes")+O$3+(O$1-O$3-(COUNTIF(I102:I$432,"no")+O$1-O$2)))</f>
        <v>0.5161290322580645</v>
      </c>
      <c r="M101" s="2">
        <f t="shared" si="3"/>
        <v>0</v>
      </c>
    </row>
    <row r="102" spans="1:13" x14ac:dyDescent="0.35">
      <c r="A102" t="s">
        <v>173</v>
      </c>
      <c r="B102" t="s">
        <v>9</v>
      </c>
      <c r="C102" t="s">
        <v>174</v>
      </c>
      <c r="D102" t="s">
        <v>175</v>
      </c>
      <c r="E102" t="s">
        <v>12</v>
      </c>
      <c r="F102" t="s">
        <v>13</v>
      </c>
      <c r="G102" s="1">
        <v>418.5</v>
      </c>
      <c r="H102" s="3" t="s">
        <v>176</v>
      </c>
      <c r="I102" t="s">
        <v>326</v>
      </c>
      <c r="J102" s="2">
        <f>(1 - (COUNTIF(I103:I$432,"no")+O$1-O$2))/(O$1-O$3)</f>
        <v>-0.53153153153153154</v>
      </c>
      <c r="K102" s="2">
        <f>COUNTIF(I$1:I101,"yes")/O$3</f>
        <v>0.56321839080459768</v>
      </c>
      <c r="L102" s="2">
        <f>2*COUNTIF(I$1:I101,"yes")/(COUNTIF(I$1:I101,"yes")+O$3+(O$1-O$3-(COUNTIF(I103:I$432,"no")+O$1-O$2)))</f>
        <v>0.52406417112299464</v>
      </c>
      <c r="M102" s="2">
        <f t="shared" si="3"/>
        <v>0</v>
      </c>
    </row>
    <row r="103" spans="1:13" x14ac:dyDescent="0.35">
      <c r="A103" t="s">
        <v>177</v>
      </c>
      <c r="B103" t="s">
        <v>9</v>
      </c>
      <c r="C103" t="s">
        <v>168</v>
      </c>
      <c r="D103" t="s">
        <v>169</v>
      </c>
      <c r="E103" t="s">
        <v>12</v>
      </c>
      <c r="F103" t="s">
        <v>13</v>
      </c>
      <c r="G103" s="1">
        <v>418.3</v>
      </c>
      <c r="H103" s="3">
        <v>2.3999999999999999E-124</v>
      </c>
      <c r="I103" t="s">
        <v>326</v>
      </c>
      <c r="J103" s="2">
        <f>(1 - (COUNTIF(I104:I$432,"no")+O$1-O$2))/(O$1-O$3)</f>
        <v>-0.53153153153153154</v>
      </c>
      <c r="K103" s="2">
        <f>COUNTIF(I$1:I102,"yes")/O$3</f>
        <v>0.57471264367816088</v>
      </c>
      <c r="L103" s="2">
        <f>2*COUNTIF(I$1:I102,"yes")/(COUNTIF(I$1:I102,"yes")+O$3+(O$1-O$3-(COUNTIF(I104:I$432,"no")+O$1-O$2)))</f>
        <v>0.53191489361702127</v>
      </c>
      <c r="M103" s="2">
        <f t="shared" si="3"/>
        <v>0</v>
      </c>
    </row>
    <row r="104" spans="1:13" x14ac:dyDescent="0.35">
      <c r="A104" t="s">
        <v>178</v>
      </c>
      <c r="B104" t="s">
        <v>9</v>
      </c>
      <c r="C104" t="s">
        <v>168</v>
      </c>
      <c r="D104" t="s">
        <v>169</v>
      </c>
      <c r="E104" t="s">
        <v>12</v>
      </c>
      <c r="F104" t="s">
        <v>13</v>
      </c>
      <c r="G104" s="1">
        <v>418.3</v>
      </c>
      <c r="H104" s="3">
        <v>2.3999999999999999E-124</v>
      </c>
      <c r="I104" t="s">
        <v>326</v>
      </c>
      <c r="J104" s="2">
        <f>(1 - (COUNTIF(I105:I$432,"no")+O$1-O$2))/(O$1-O$3)</f>
        <v>-0.53153153153153154</v>
      </c>
      <c r="K104" s="2">
        <f>COUNTIF(I$1:I103,"yes")/O$3</f>
        <v>0.58620689655172409</v>
      </c>
      <c r="L104" s="2">
        <f>2*COUNTIF(I$1:I103,"yes")/(COUNTIF(I$1:I103,"yes")+O$3+(O$1-O$3-(COUNTIF(I105:I$432,"no")+O$1-O$2)))</f>
        <v>0.53968253968253965</v>
      </c>
      <c r="M104" s="2">
        <f t="shared" si="3"/>
        <v>0</v>
      </c>
    </row>
    <row r="105" spans="1:13" x14ac:dyDescent="0.35">
      <c r="A105" t="s">
        <v>179</v>
      </c>
      <c r="B105" t="s">
        <v>9</v>
      </c>
      <c r="C105" t="s">
        <v>153</v>
      </c>
      <c r="D105" t="s">
        <v>154</v>
      </c>
      <c r="E105" t="s">
        <v>12</v>
      </c>
      <c r="F105" t="s">
        <v>13</v>
      </c>
      <c r="G105" s="1">
        <v>416.5</v>
      </c>
      <c r="H105" s="3">
        <v>8.3000000000000006E-124</v>
      </c>
      <c r="I105" t="s">
        <v>326</v>
      </c>
      <c r="J105" s="2">
        <f>(1 - (COUNTIF(I106:I$432,"no")+O$1-O$2))/(O$1-O$3)</f>
        <v>-0.53153153153153154</v>
      </c>
      <c r="K105" s="2">
        <f>COUNTIF(I$1:I104,"yes")/O$3</f>
        <v>0.5977011494252874</v>
      </c>
      <c r="L105" s="2">
        <f>2*COUNTIF(I$1:I104,"yes")/(COUNTIF(I$1:I104,"yes")+O$3+(O$1-O$3-(COUNTIF(I106:I$432,"no")+O$1-O$2)))</f>
        <v>0.54736842105263162</v>
      </c>
      <c r="M105" s="2">
        <f t="shared" si="3"/>
        <v>0</v>
      </c>
    </row>
    <row r="106" spans="1:13" x14ac:dyDescent="0.35">
      <c r="A106" t="s">
        <v>180</v>
      </c>
      <c r="B106" t="s">
        <v>9</v>
      </c>
      <c r="C106" t="s">
        <v>153</v>
      </c>
      <c r="D106" t="s">
        <v>154</v>
      </c>
      <c r="E106" t="s">
        <v>12</v>
      </c>
      <c r="F106" t="s">
        <v>13</v>
      </c>
      <c r="G106" s="1">
        <v>416.2</v>
      </c>
      <c r="H106" s="3">
        <v>9.9000000000000008E-124</v>
      </c>
      <c r="I106" t="s">
        <v>326</v>
      </c>
      <c r="J106" s="2">
        <f>(1 - (COUNTIF(I107:I$432,"no")+O$1-O$2))/(O$1-O$3)</f>
        <v>-0.53153153153153154</v>
      </c>
      <c r="K106" s="2">
        <f>COUNTIF(I$1:I105,"yes")/O$3</f>
        <v>0.60919540229885061</v>
      </c>
      <c r="L106" s="2">
        <f>2*COUNTIF(I$1:I105,"yes")/(COUNTIF(I$1:I105,"yes")+O$3+(O$1-O$3-(COUNTIF(I107:I$432,"no")+O$1-O$2)))</f>
        <v>0.55497382198952883</v>
      </c>
      <c r="M106" s="2">
        <f t="shared" si="3"/>
        <v>5.540022781402104E-3</v>
      </c>
    </row>
    <row r="107" spans="1:13" x14ac:dyDescent="0.35">
      <c r="A107" t="s">
        <v>181</v>
      </c>
      <c r="B107" t="s">
        <v>9</v>
      </c>
      <c r="C107" t="s">
        <v>153</v>
      </c>
      <c r="D107" t="s">
        <v>154</v>
      </c>
      <c r="E107" t="s">
        <v>12</v>
      </c>
      <c r="F107" t="s">
        <v>13</v>
      </c>
      <c r="G107" s="1">
        <v>416</v>
      </c>
      <c r="H107" s="3">
        <v>1.2E-123</v>
      </c>
      <c r="I107" t="s">
        <v>327</v>
      </c>
      <c r="J107" s="2">
        <f>(1 - (COUNTIF(I108:I$432,"no")+O$1-O$2))/(O$1-O$3)</f>
        <v>-0.52252252252252251</v>
      </c>
      <c r="K107" s="2">
        <f>COUNTIF(I$1:I106,"yes")/O$3</f>
        <v>0.62068965517241381</v>
      </c>
      <c r="L107" s="2">
        <f>2*COUNTIF(I$1:I106,"yes")/(COUNTIF(I$1:I106,"yes")+O$3+(O$1-O$3-(COUNTIF(I108:I$432,"no")+O$1-O$2)))</f>
        <v>0.55958549222797926</v>
      </c>
      <c r="M107" s="2">
        <f t="shared" si="3"/>
        <v>0</v>
      </c>
    </row>
    <row r="108" spans="1:13" x14ac:dyDescent="0.35">
      <c r="A108" t="s">
        <v>182</v>
      </c>
      <c r="B108" t="s">
        <v>9</v>
      </c>
      <c r="C108" t="s">
        <v>153</v>
      </c>
      <c r="D108" t="s">
        <v>154</v>
      </c>
      <c r="E108" t="s">
        <v>12</v>
      </c>
      <c r="F108" t="s">
        <v>13</v>
      </c>
      <c r="G108" s="1">
        <v>415.1</v>
      </c>
      <c r="H108" s="3">
        <v>2.0999999999999999E-123</v>
      </c>
      <c r="I108" t="s">
        <v>326</v>
      </c>
      <c r="J108" s="2">
        <f>(1 - (COUNTIF(I109:I$432,"no")+O$1-O$2))/(O$1-O$3)</f>
        <v>-0.52252252252252251</v>
      </c>
      <c r="K108" s="2">
        <f>COUNTIF(I$1:I107,"yes")/O$3</f>
        <v>0.62068965517241381</v>
      </c>
      <c r="L108" s="2">
        <f>2*COUNTIF(I$1:I107,"yes")/(COUNTIF(I$1:I107,"yes")+O$3+(O$1-O$3-(COUNTIF(I109:I$432,"no")+O$1-O$2)))</f>
        <v>0.55958549222797926</v>
      </c>
      <c r="M108" s="2">
        <f t="shared" si="3"/>
        <v>0</v>
      </c>
    </row>
    <row r="109" spans="1:13" x14ac:dyDescent="0.35">
      <c r="A109" t="s">
        <v>183</v>
      </c>
      <c r="B109" t="s">
        <v>9</v>
      </c>
      <c r="C109" t="s">
        <v>184</v>
      </c>
      <c r="D109" t="s">
        <v>137</v>
      </c>
      <c r="E109" t="s">
        <v>12</v>
      </c>
      <c r="F109" t="s">
        <v>13</v>
      </c>
      <c r="G109" s="1">
        <v>414</v>
      </c>
      <c r="H109" s="3">
        <v>4.7000000000000002E-123</v>
      </c>
      <c r="I109" t="s">
        <v>326</v>
      </c>
      <c r="J109" s="2">
        <f>(1 - (COUNTIF(I110:I$432,"no")+O$1-O$2))/(O$1-O$3)</f>
        <v>-0.52252252252252251</v>
      </c>
      <c r="K109" s="2">
        <f>COUNTIF(I$1:I108,"yes")/O$3</f>
        <v>0.63218390804597702</v>
      </c>
      <c r="L109" s="2">
        <f>2*COUNTIF(I$1:I108,"yes")/(COUNTIF(I$1:I108,"yes")+O$3+(O$1-O$3-(COUNTIF(I110:I$432,"no")+O$1-O$2)))</f>
        <v>0.5670103092783505</v>
      </c>
      <c r="M109" s="2">
        <f t="shared" si="3"/>
        <v>0</v>
      </c>
    </row>
    <row r="110" spans="1:13" x14ac:dyDescent="0.35">
      <c r="A110" t="s">
        <v>185</v>
      </c>
      <c r="B110" t="s">
        <v>9</v>
      </c>
      <c r="C110" t="s">
        <v>186</v>
      </c>
      <c r="D110" t="s">
        <v>187</v>
      </c>
      <c r="E110" t="s">
        <v>12</v>
      </c>
      <c r="F110" t="s">
        <v>13</v>
      </c>
      <c r="G110" s="1">
        <v>413.5</v>
      </c>
      <c r="H110" s="3">
        <v>6.3999999999999996E-123</v>
      </c>
      <c r="I110" t="s">
        <v>326</v>
      </c>
      <c r="J110" s="2">
        <f>(1 - (COUNTIF(I111:I$432,"no")+O$1-O$2))/(O$1-O$3)</f>
        <v>-0.52252252252252251</v>
      </c>
      <c r="K110" s="2">
        <f>COUNTIF(I$1:I109,"yes")/O$3</f>
        <v>0.64367816091954022</v>
      </c>
      <c r="L110" s="2">
        <f>2*COUNTIF(I$1:I109,"yes")/(COUNTIF(I$1:I109,"yes")+O$3+(O$1-O$3-(COUNTIF(I111:I$432,"no")+O$1-O$2)))</f>
        <v>0.57435897435897432</v>
      </c>
      <c r="M110" s="2">
        <f t="shared" si="3"/>
        <v>5.8506782644713795E-3</v>
      </c>
    </row>
    <row r="111" spans="1:13" x14ac:dyDescent="0.35">
      <c r="A111" t="s">
        <v>188</v>
      </c>
      <c r="B111" t="s">
        <v>9</v>
      </c>
      <c r="C111" t="s">
        <v>161</v>
      </c>
      <c r="D111" t="s">
        <v>162</v>
      </c>
      <c r="E111" t="s">
        <v>12</v>
      </c>
      <c r="F111" t="s">
        <v>13</v>
      </c>
      <c r="G111" s="1">
        <v>412</v>
      </c>
      <c r="H111" s="3">
        <v>1.9E-122</v>
      </c>
      <c r="I111" t="s">
        <v>327</v>
      </c>
      <c r="J111" s="2">
        <f>(1 - (COUNTIF(I112:I$432,"no")+O$1-O$2))/(O$1-O$3)</f>
        <v>-0.51351351351351349</v>
      </c>
      <c r="K111" s="2">
        <f>COUNTIF(I$1:I110,"yes")/O$3</f>
        <v>0.65517241379310343</v>
      </c>
      <c r="L111" s="2">
        <f>2*COUNTIF(I$1:I110,"yes")/(COUNTIF(I$1:I110,"yes")+O$3+(O$1-O$3-(COUNTIF(I112:I$432,"no")+O$1-O$2)))</f>
        <v>0.57868020304568524</v>
      </c>
      <c r="M111" s="2">
        <f t="shared" si="3"/>
        <v>0</v>
      </c>
    </row>
    <row r="112" spans="1:13" x14ac:dyDescent="0.35">
      <c r="A112" t="s">
        <v>189</v>
      </c>
      <c r="B112" t="s">
        <v>9</v>
      </c>
      <c r="C112" t="s">
        <v>161</v>
      </c>
      <c r="D112" t="s">
        <v>162</v>
      </c>
      <c r="E112" t="s">
        <v>12</v>
      </c>
      <c r="F112" t="s">
        <v>13</v>
      </c>
      <c r="G112" s="1">
        <v>411.7</v>
      </c>
      <c r="H112" s="3">
        <v>2.3000000000000001E-122</v>
      </c>
      <c r="I112" t="s">
        <v>326</v>
      </c>
      <c r="J112" s="2">
        <f>(1 - (COUNTIF(I113:I$432,"no")+O$1-O$2))/(O$1-O$3)</f>
        <v>-0.51351351351351349</v>
      </c>
      <c r="K112" s="2">
        <f>COUNTIF(I$1:I111,"yes")/O$3</f>
        <v>0.65517241379310343</v>
      </c>
      <c r="L112" s="2">
        <f>2*COUNTIF(I$1:I111,"yes")/(COUNTIF(I$1:I111,"yes")+O$3+(O$1-O$3-(COUNTIF(I113:I$432,"no")+O$1-O$2)))</f>
        <v>0.57868020304568524</v>
      </c>
      <c r="M112" s="2">
        <f t="shared" si="3"/>
        <v>5.9542300921611394E-3</v>
      </c>
    </row>
    <row r="113" spans="1:13" x14ac:dyDescent="0.35">
      <c r="A113" t="s">
        <v>190</v>
      </c>
      <c r="B113" t="s">
        <v>9</v>
      </c>
      <c r="C113" t="s">
        <v>17</v>
      </c>
      <c r="D113" t="s">
        <v>18</v>
      </c>
      <c r="E113" t="s">
        <v>12</v>
      </c>
      <c r="F113" t="s">
        <v>13</v>
      </c>
      <c r="G113" s="1">
        <v>410.8</v>
      </c>
      <c r="H113" s="3">
        <v>4.3000000000000002E-122</v>
      </c>
      <c r="I113" t="s">
        <v>327</v>
      </c>
      <c r="J113" s="2">
        <f>(1 - (COUNTIF(I114:I$432,"no")+O$1-O$2))/(O$1-O$3)</f>
        <v>-0.50450450450450446</v>
      </c>
      <c r="K113" s="2">
        <f>COUNTIF(I$1:I112,"yes")/O$3</f>
        <v>0.66666666666666663</v>
      </c>
      <c r="L113" s="2">
        <f>2*COUNTIF(I$1:I112,"yes")/(COUNTIF(I$1:I112,"yes")+O$3+(O$1-O$3-(COUNTIF(I114:I$432,"no")+O$1-O$2)))</f>
        <v>0.58291457286432158</v>
      </c>
      <c r="M113" s="2">
        <f t="shared" si="3"/>
        <v>0</v>
      </c>
    </row>
    <row r="114" spans="1:13" x14ac:dyDescent="0.35">
      <c r="A114" t="s">
        <v>191</v>
      </c>
      <c r="B114" t="s">
        <v>9</v>
      </c>
      <c r="C114" t="s">
        <v>168</v>
      </c>
      <c r="D114" t="s">
        <v>192</v>
      </c>
      <c r="E114" t="s">
        <v>12</v>
      </c>
      <c r="F114" t="s">
        <v>13</v>
      </c>
      <c r="G114" s="1">
        <v>410.7</v>
      </c>
      <c r="H114" s="3">
        <v>4.6999999999999999E-122</v>
      </c>
      <c r="I114" t="s">
        <v>326</v>
      </c>
      <c r="J114" s="2">
        <f>(1 - (COUNTIF(I115:I$432,"no")+O$1-O$2))/(O$1-O$3)</f>
        <v>-0.50450450450450446</v>
      </c>
      <c r="K114" s="2">
        <f>COUNTIF(I$1:I113,"yes")/O$3</f>
        <v>0.66666666666666663</v>
      </c>
      <c r="L114" s="2">
        <f>2*COUNTIF(I$1:I113,"yes")/(COUNTIF(I$1:I113,"yes")+O$3+(O$1-O$3-(COUNTIF(I115:I$432,"no")+O$1-O$2)))</f>
        <v>0.58291457286432158</v>
      </c>
      <c r="M114" s="2">
        <f t="shared" si="3"/>
        <v>0</v>
      </c>
    </row>
    <row r="115" spans="1:13" x14ac:dyDescent="0.35">
      <c r="A115" t="s">
        <v>193</v>
      </c>
      <c r="B115" t="s">
        <v>9</v>
      </c>
      <c r="C115" t="s">
        <v>168</v>
      </c>
      <c r="D115" t="s">
        <v>192</v>
      </c>
      <c r="E115" t="s">
        <v>12</v>
      </c>
      <c r="F115" t="s">
        <v>13</v>
      </c>
      <c r="G115" s="1">
        <v>409.8</v>
      </c>
      <c r="H115" s="3">
        <v>8.5E-122</v>
      </c>
      <c r="I115" t="s">
        <v>326</v>
      </c>
      <c r="J115" s="2">
        <f>(1 - (COUNTIF(I116:I$432,"no")+O$1-O$2))/(O$1-O$3)</f>
        <v>-0.50450450450450446</v>
      </c>
      <c r="K115" s="2">
        <f>COUNTIF(I$1:I114,"yes")/O$3</f>
        <v>0.67816091954022983</v>
      </c>
      <c r="L115" s="2">
        <f>2*COUNTIF(I$1:I114,"yes")/(COUNTIF(I$1:I114,"yes")+O$3+(O$1-O$3-(COUNTIF(I116:I$432,"no")+O$1-O$2)))</f>
        <v>0.59</v>
      </c>
      <c r="M115" s="2">
        <f t="shared" si="3"/>
        <v>0</v>
      </c>
    </row>
    <row r="116" spans="1:13" x14ac:dyDescent="0.35">
      <c r="A116" t="s">
        <v>194</v>
      </c>
      <c r="B116" t="s">
        <v>9</v>
      </c>
      <c r="C116" t="s">
        <v>168</v>
      </c>
      <c r="D116" t="s">
        <v>192</v>
      </c>
      <c r="E116" t="s">
        <v>12</v>
      </c>
      <c r="F116" t="s">
        <v>13</v>
      </c>
      <c r="G116" s="1">
        <v>409.8</v>
      </c>
      <c r="H116" s="3">
        <v>8.5E-122</v>
      </c>
      <c r="I116" t="s">
        <v>326</v>
      </c>
      <c r="J116" s="2">
        <f>(1 - (COUNTIF(I117:I$432,"no")+O$1-O$2))/(O$1-O$3)</f>
        <v>-0.50450450450450446</v>
      </c>
      <c r="K116" s="2">
        <f>COUNTIF(I$1:I115,"yes")/O$3</f>
        <v>0.68965517241379315</v>
      </c>
      <c r="L116" s="2">
        <f>2*COUNTIF(I$1:I115,"yes")/(COUNTIF(I$1:I115,"yes")+O$3+(O$1-O$3-(COUNTIF(I117:I$432,"no")+O$1-O$2)))</f>
        <v>0.59701492537313428</v>
      </c>
      <c r="M116" s="2">
        <f t="shared" si="3"/>
        <v>0</v>
      </c>
    </row>
    <row r="117" spans="1:13" x14ac:dyDescent="0.35">
      <c r="A117" t="s">
        <v>195</v>
      </c>
      <c r="B117" t="s">
        <v>9</v>
      </c>
      <c r="C117" t="s">
        <v>161</v>
      </c>
      <c r="D117" t="s">
        <v>162</v>
      </c>
      <c r="E117" t="s">
        <v>12</v>
      </c>
      <c r="F117" t="s">
        <v>13</v>
      </c>
      <c r="G117" s="1">
        <v>409.6</v>
      </c>
      <c r="H117" s="3" t="s">
        <v>196</v>
      </c>
      <c r="I117" t="s">
        <v>326</v>
      </c>
      <c r="J117" s="2">
        <f>(1 - (COUNTIF(I118:I$432,"no")+O$1-O$2))/(O$1-O$3)</f>
        <v>-0.50450450450450446</v>
      </c>
      <c r="K117" s="2">
        <f>COUNTIF(I$1:I116,"yes")/O$3</f>
        <v>0.70114942528735635</v>
      </c>
      <c r="L117" s="2">
        <f>2*COUNTIF(I$1:I116,"yes")/(COUNTIF(I$1:I116,"yes")+O$3+(O$1-O$3-(COUNTIF(I118:I$432,"no")+O$1-O$2)))</f>
        <v>0.60396039603960394</v>
      </c>
      <c r="M117" s="2">
        <f t="shared" si="3"/>
        <v>6.3684374029201359E-3</v>
      </c>
    </row>
    <row r="118" spans="1:13" x14ac:dyDescent="0.35">
      <c r="A118" t="s">
        <v>197</v>
      </c>
      <c r="B118" t="s">
        <v>9</v>
      </c>
      <c r="C118" t="s">
        <v>17</v>
      </c>
      <c r="D118" t="s">
        <v>18</v>
      </c>
      <c r="E118" t="s">
        <v>12</v>
      </c>
      <c r="F118" t="s">
        <v>13</v>
      </c>
      <c r="G118" s="1">
        <v>409</v>
      </c>
      <c r="H118" s="3">
        <v>1.5E-121</v>
      </c>
      <c r="I118" t="s">
        <v>327</v>
      </c>
      <c r="J118" s="2">
        <f>(1 - (COUNTIF(I119:I$432,"no")+O$1-O$2))/(O$1-O$3)</f>
        <v>-0.49549549549549549</v>
      </c>
      <c r="K118" s="2">
        <f>COUNTIF(I$1:I117,"yes")/O$3</f>
        <v>0.71264367816091956</v>
      </c>
      <c r="L118" s="2">
        <f>2*COUNTIF(I$1:I117,"yes")/(COUNTIF(I$1:I117,"yes")+O$3+(O$1-O$3-(COUNTIF(I119:I$432,"no")+O$1-O$2)))</f>
        <v>0.60784313725490191</v>
      </c>
      <c r="M118" s="2">
        <f t="shared" si="3"/>
        <v>6.4202133167650154E-3</v>
      </c>
    </row>
    <row r="119" spans="1:13" x14ac:dyDescent="0.35">
      <c r="A119" t="s">
        <v>198</v>
      </c>
      <c r="B119" t="s">
        <v>9</v>
      </c>
      <c r="C119" t="s">
        <v>17</v>
      </c>
      <c r="D119" t="s">
        <v>18</v>
      </c>
      <c r="E119" t="s">
        <v>12</v>
      </c>
      <c r="F119" t="s">
        <v>13</v>
      </c>
      <c r="G119" s="1">
        <v>409</v>
      </c>
      <c r="H119" s="3">
        <v>1.5E-121</v>
      </c>
      <c r="I119" t="s">
        <v>327</v>
      </c>
      <c r="J119" s="2">
        <f>(1 - (COUNTIF(I120:I$432,"no")+O$1-O$2))/(O$1-O$3)</f>
        <v>-0.48648648648648651</v>
      </c>
      <c r="K119" s="2">
        <f>COUNTIF(I$1:I118,"yes")/O$3</f>
        <v>0.71264367816091956</v>
      </c>
      <c r="L119" s="2">
        <f>2*COUNTIF(I$1:I118,"yes")/(COUNTIF(I$1:I118,"yes")+O$3+(O$1-O$3-(COUNTIF(I120:I$432,"no")+O$1-O$2)))</f>
        <v>0.60487804878048779</v>
      </c>
      <c r="M119" s="2">
        <f t="shared" si="3"/>
        <v>6.4202133167650544E-3</v>
      </c>
    </row>
    <row r="120" spans="1:13" x14ac:dyDescent="0.35">
      <c r="A120" t="s">
        <v>199</v>
      </c>
      <c r="B120" t="s">
        <v>9</v>
      </c>
      <c r="C120" t="s">
        <v>17</v>
      </c>
      <c r="D120" t="s">
        <v>18</v>
      </c>
      <c r="E120" t="s">
        <v>12</v>
      </c>
      <c r="F120" t="s">
        <v>13</v>
      </c>
      <c r="G120" s="1">
        <v>409</v>
      </c>
      <c r="H120" s="3">
        <v>1.5E-121</v>
      </c>
      <c r="I120" t="s">
        <v>327</v>
      </c>
      <c r="J120" s="2">
        <f>(1 - (COUNTIF(I121:I$432,"no")+O$1-O$2))/(O$1-O$3)</f>
        <v>-0.47747747747747749</v>
      </c>
      <c r="K120" s="2">
        <f>COUNTIF(I$1:I119,"yes")/O$3</f>
        <v>0.71264367816091956</v>
      </c>
      <c r="L120" s="2">
        <f>2*COUNTIF(I$1:I119,"yes")/(COUNTIF(I$1:I119,"yes")+O$3+(O$1-O$3-(COUNTIF(I121:I$432,"no")+O$1-O$2)))</f>
        <v>0.60194174757281549</v>
      </c>
      <c r="M120" s="2">
        <f t="shared" si="3"/>
        <v>6.4202133167650544E-3</v>
      </c>
    </row>
    <row r="121" spans="1:13" x14ac:dyDescent="0.35">
      <c r="A121" t="s">
        <v>200</v>
      </c>
      <c r="B121" t="s">
        <v>9</v>
      </c>
      <c r="C121" t="s">
        <v>17</v>
      </c>
      <c r="D121" t="s">
        <v>18</v>
      </c>
      <c r="E121" t="s">
        <v>12</v>
      </c>
      <c r="F121" t="s">
        <v>13</v>
      </c>
      <c r="G121" s="1">
        <v>409</v>
      </c>
      <c r="H121" s="3">
        <v>1.5E-121</v>
      </c>
      <c r="I121" t="s">
        <v>327</v>
      </c>
      <c r="J121" s="2">
        <f>(1 - (COUNTIF(I122:I$432,"no")+O$1-O$2))/(O$1-O$3)</f>
        <v>-0.46846846846846846</v>
      </c>
      <c r="K121" s="2">
        <f>COUNTIF(I$1:I120,"yes")/O$3</f>
        <v>0.71264367816091956</v>
      </c>
      <c r="L121" s="2">
        <f>2*COUNTIF(I$1:I120,"yes")/(COUNTIF(I$1:I120,"yes")+O$3+(O$1-O$3-(COUNTIF(I122:I$432,"no")+O$1-O$2)))</f>
        <v>0.59903381642512077</v>
      </c>
      <c r="M121" s="2">
        <f t="shared" si="3"/>
        <v>0</v>
      </c>
    </row>
    <row r="122" spans="1:13" x14ac:dyDescent="0.35">
      <c r="A122" t="s">
        <v>201</v>
      </c>
      <c r="B122" t="s">
        <v>9</v>
      </c>
      <c r="C122" t="s">
        <v>174</v>
      </c>
      <c r="D122" t="s">
        <v>175</v>
      </c>
      <c r="E122" t="s">
        <v>12</v>
      </c>
      <c r="F122" t="s">
        <v>13</v>
      </c>
      <c r="G122" s="1">
        <v>407.8</v>
      </c>
      <c r="H122" s="3">
        <v>3.4E-121</v>
      </c>
      <c r="I122" t="s">
        <v>326</v>
      </c>
      <c r="J122" s="2">
        <f>(1 - (COUNTIF(I123:I$432,"no")+O$1-O$2))/(O$1-O$3)</f>
        <v>-0.46846846846846846</v>
      </c>
      <c r="K122" s="2">
        <f>COUNTIF(I$1:I121,"yes")/O$3</f>
        <v>0.71264367816091956</v>
      </c>
      <c r="L122" s="2">
        <f>2*COUNTIF(I$1:I121,"yes")/(COUNTIF(I$1:I121,"yes")+O$3+(O$1-O$3-(COUNTIF(I123:I$432,"no")+O$1-O$2)))</f>
        <v>0.59903381642512077</v>
      </c>
      <c r="M122" s="2">
        <f t="shared" si="3"/>
        <v>0</v>
      </c>
    </row>
    <row r="123" spans="1:13" x14ac:dyDescent="0.35">
      <c r="A123" t="s">
        <v>202</v>
      </c>
      <c r="B123" t="s">
        <v>9</v>
      </c>
      <c r="C123" t="s">
        <v>203</v>
      </c>
      <c r="D123" t="s">
        <v>204</v>
      </c>
      <c r="E123" t="s">
        <v>12</v>
      </c>
      <c r="F123" t="s">
        <v>13</v>
      </c>
      <c r="G123" s="1">
        <v>405.9</v>
      </c>
      <c r="H123" s="3">
        <v>1.3000000000000001E-120</v>
      </c>
      <c r="I123" t="s">
        <v>326</v>
      </c>
      <c r="J123" s="2">
        <f>(1 - (COUNTIF(I124:I$432,"no")+O$1-O$2))/(O$1-O$3)</f>
        <v>-0.46846846846846846</v>
      </c>
      <c r="K123" s="2">
        <f>COUNTIF(I$1:I122,"yes")/O$3</f>
        <v>0.72413793103448276</v>
      </c>
      <c r="L123" s="2">
        <f>2*COUNTIF(I$1:I122,"yes")/(COUNTIF(I$1:I122,"yes")+O$3+(O$1-O$3-(COUNTIF(I124:I$432,"no")+O$1-O$2)))</f>
        <v>0.60576923076923073</v>
      </c>
      <c r="M123" s="2">
        <f t="shared" si="3"/>
        <v>0</v>
      </c>
    </row>
    <row r="124" spans="1:13" x14ac:dyDescent="0.35">
      <c r="A124" t="s">
        <v>205</v>
      </c>
      <c r="B124" t="s">
        <v>9</v>
      </c>
      <c r="C124" t="s">
        <v>203</v>
      </c>
      <c r="D124" t="s">
        <v>204</v>
      </c>
      <c r="E124" t="s">
        <v>12</v>
      </c>
      <c r="F124" t="s">
        <v>13</v>
      </c>
      <c r="G124" s="1">
        <v>405.9</v>
      </c>
      <c r="H124" s="3">
        <v>1.3000000000000001E-120</v>
      </c>
      <c r="I124" t="s">
        <v>326</v>
      </c>
      <c r="J124" s="2">
        <f>(1 - (COUNTIF(I125:I$432,"no")+O$1-O$2))/(O$1-O$3)</f>
        <v>-0.46846846846846846</v>
      </c>
      <c r="K124" s="2">
        <f>COUNTIF(I$1:I123,"yes")/O$3</f>
        <v>0.73563218390804597</v>
      </c>
      <c r="L124" s="2">
        <f>2*COUNTIF(I$1:I123,"yes")/(COUNTIF(I$1:I123,"yes")+O$3+(O$1-O$3-(COUNTIF(I125:I$432,"no")+O$1-O$2)))</f>
        <v>0.61244019138755978</v>
      </c>
      <c r="M124" s="2">
        <f t="shared" si="3"/>
        <v>0</v>
      </c>
    </row>
    <row r="125" spans="1:13" x14ac:dyDescent="0.35">
      <c r="A125" t="s">
        <v>206</v>
      </c>
      <c r="B125" t="s">
        <v>9</v>
      </c>
      <c r="C125" t="s">
        <v>153</v>
      </c>
      <c r="D125" t="s">
        <v>154</v>
      </c>
      <c r="E125" t="s">
        <v>12</v>
      </c>
      <c r="F125" t="s">
        <v>13</v>
      </c>
      <c r="G125" s="1">
        <v>405.8</v>
      </c>
      <c r="H125" s="3">
        <v>1.4E-120</v>
      </c>
      <c r="I125" t="s">
        <v>326</v>
      </c>
      <c r="J125" s="2">
        <f>(1 - (COUNTIF(I126:I$432,"no")+O$1-O$2))/(O$1-O$3)</f>
        <v>-0.46846846846846846</v>
      </c>
      <c r="K125" s="2">
        <f>COUNTIF(I$1:I124,"yes")/O$3</f>
        <v>0.74712643678160917</v>
      </c>
      <c r="L125" s="2">
        <f>2*COUNTIF(I$1:I124,"yes")/(COUNTIF(I$1:I124,"yes")+O$3+(O$1-O$3-(COUNTIF(I126:I$432,"no")+O$1-O$2)))</f>
        <v>0.61904761904761907</v>
      </c>
      <c r="M125" s="2">
        <f t="shared" si="3"/>
        <v>6.7826447136791678E-3</v>
      </c>
    </row>
    <row r="126" spans="1:13" x14ac:dyDescent="0.35">
      <c r="A126" t="s">
        <v>207</v>
      </c>
      <c r="B126" t="s">
        <v>9</v>
      </c>
      <c r="C126" t="s">
        <v>24</v>
      </c>
      <c r="D126" t="s">
        <v>137</v>
      </c>
      <c r="E126" t="s">
        <v>12</v>
      </c>
      <c r="F126" t="s">
        <v>13</v>
      </c>
      <c r="G126" s="1">
        <v>405.4</v>
      </c>
      <c r="H126" s="3">
        <v>1.8000000000000001E-120</v>
      </c>
      <c r="I126" t="s">
        <v>327</v>
      </c>
      <c r="J126" s="2">
        <f>(1 - (COUNTIF(I127:I$432,"no")+O$1-O$2))/(O$1-O$3)</f>
        <v>-0.45945945945945948</v>
      </c>
      <c r="K126" s="2">
        <f>COUNTIF(I$1:I125,"yes")/O$3</f>
        <v>0.75862068965517238</v>
      </c>
      <c r="L126" s="2">
        <f>2*COUNTIF(I$1:I125,"yes")/(COUNTIF(I$1:I125,"yes")+O$3+(O$1-O$3-(COUNTIF(I127:I$432,"no")+O$1-O$2)))</f>
        <v>0.62264150943396224</v>
      </c>
      <c r="M126" s="2">
        <f t="shared" si="3"/>
        <v>0</v>
      </c>
    </row>
    <row r="127" spans="1:13" x14ac:dyDescent="0.35">
      <c r="A127" t="s">
        <v>208</v>
      </c>
      <c r="B127" t="s">
        <v>9</v>
      </c>
      <c r="C127" t="s">
        <v>153</v>
      </c>
      <c r="D127" t="s">
        <v>154</v>
      </c>
      <c r="E127" t="s">
        <v>12</v>
      </c>
      <c r="F127" t="s">
        <v>13</v>
      </c>
      <c r="G127" s="1">
        <v>404.7</v>
      </c>
      <c r="H127" s="3" t="s">
        <v>209</v>
      </c>
      <c r="I127" t="s">
        <v>326</v>
      </c>
      <c r="J127" s="2">
        <f>(1 - (COUNTIF(I128:I$432,"no")+O$1-O$2))/(O$1-O$3)</f>
        <v>-0.45945945945945948</v>
      </c>
      <c r="K127" s="2">
        <f>COUNTIF(I$1:I126,"yes")/O$3</f>
        <v>0.75862068965517238</v>
      </c>
      <c r="L127" s="2">
        <f>2*COUNTIF(I$1:I126,"yes")/(COUNTIF(I$1:I126,"yes")+O$3+(O$1-O$3-(COUNTIF(I128:I$432,"no")+O$1-O$2)))</f>
        <v>0.62264150943396224</v>
      </c>
      <c r="M127" s="2">
        <f t="shared" si="3"/>
        <v>0</v>
      </c>
    </row>
    <row r="128" spans="1:13" x14ac:dyDescent="0.35">
      <c r="A128" t="s">
        <v>210</v>
      </c>
      <c r="B128" t="s">
        <v>9</v>
      </c>
      <c r="C128" t="s">
        <v>168</v>
      </c>
      <c r="D128" t="s">
        <v>192</v>
      </c>
      <c r="E128" t="s">
        <v>12</v>
      </c>
      <c r="F128" t="s">
        <v>13</v>
      </c>
      <c r="G128" s="1">
        <v>403.8</v>
      </c>
      <c r="H128" s="3">
        <v>5.5000000000000001E-120</v>
      </c>
      <c r="I128" t="s">
        <v>326</v>
      </c>
      <c r="J128" s="2">
        <f>(1 - (COUNTIF(I129:I$432,"no")+O$1-O$2))/(O$1-O$3)</f>
        <v>-0.45945945945945948</v>
      </c>
      <c r="K128" s="2">
        <f>COUNTIF(I$1:I127,"yes")/O$3</f>
        <v>0.77011494252873558</v>
      </c>
      <c r="L128" s="2">
        <f>2*COUNTIF(I$1:I127,"yes")/(COUNTIF(I$1:I127,"yes")+O$3+(O$1-O$3-(COUNTIF(I129:I$432,"no")+O$1-O$2)))</f>
        <v>0.62910798122065725</v>
      </c>
      <c r="M128" s="2">
        <f t="shared" si="3"/>
        <v>0</v>
      </c>
    </row>
    <row r="129" spans="1:13" x14ac:dyDescent="0.35">
      <c r="A129" t="s">
        <v>211</v>
      </c>
      <c r="B129" t="s">
        <v>9</v>
      </c>
      <c r="C129" t="s">
        <v>24</v>
      </c>
      <c r="D129" t="s">
        <v>137</v>
      </c>
      <c r="E129" t="s">
        <v>12</v>
      </c>
      <c r="F129" t="s">
        <v>13</v>
      </c>
      <c r="G129" s="1">
        <v>402.7</v>
      </c>
      <c r="H129" s="3">
        <v>1.2E-119</v>
      </c>
      <c r="I129" t="s">
        <v>326</v>
      </c>
      <c r="J129" s="2">
        <f>(1 - (COUNTIF(I130:I$432,"no")+O$1-O$2))/(O$1-O$3)</f>
        <v>-0.45945945945945948</v>
      </c>
      <c r="K129" s="2">
        <f>COUNTIF(I$1:I128,"yes")/O$3</f>
        <v>0.7816091954022989</v>
      </c>
      <c r="L129" s="2">
        <f>2*COUNTIF(I$1:I128,"yes")/(COUNTIF(I$1:I128,"yes")+O$3+(O$1-O$3-(COUNTIF(I130:I$432,"no")+O$1-O$2)))</f>
        <v>0.63551401869158874</v>
      </c>
      <c r="M129" s="2">
        <f t="shared" si="3"/>
        <v>0</v>
      </c>
    </row>
    <row r="130" spans="1:13" x14ac:dyDescent="0.35">
      <c r="A130" t="s">
        <v>212</v>
      </c>
      <c r="B130" t="s">
        <v>9</v>
      </c>
      <c r="C130" t="s">
        <v>213</v>
      </c>
      <c r="D130" t="s">
        <v>214</v>
      </c>
      <c r="E130" t="s">
        <v>12</v>
      </c>
      <c r="F130" t="s">
        <v>13</v>
      </c>
      <c r="G130" s="1">
        <v>401.6</v>
      </c>
      <c r="H130" s="3">
        <v>2.5E-119</v>
      </c>
      <c r="I130" t="s">
        <v>326</v>
      </c>
      <c r="J130" s="2">
        <f>(1 - (COUNTIF(I131:I$432,"no")+O$1-O$2))/(O$1-O$3)</f>
        <v>-0.45945945945945948</v>
      </c>
      <c r="K130" s="2">
        <f>COUNTIF(I$1:I129,"yes")/O$3</f>
        <v>0.7931034482758621</v>
      </c>
      <c r="L130" s="2">
        <f>2*COUNTIF(I$1:I129,"yes")/(COUNTIF(I$1:I129,"yes")+O$3+(O$1-O$3-(COUNTIF(I131:I$432,"no")+O$1-O$2)))</f>
        <v>0.64186046511627903</v>
      </c>
      <c r="M130" s="2">
        <f t="shared" ref="M130:M161" si="4">(J131-J130)*(K131+K130)/2</f>
        <v>0</v>
      </c>
    </row>
    <row r="131" spans="1:13" x14ac:dyDescent="0.35">
      <c r="A131" t="s">
        <v>215</v>
      </c>
      <c r="B131" t="s">
        <v>9</v>
      </c>
      <c r="C131" t="s">
        <v>168</v>
      </c>
      <c r="D131" t="s">
        <v>175</v>
      </c>
      <c r="E131" t="s">
        <v>12</v>
      </c>
      <c r="F131" t="s">
        <v>13</v>
      </c>
      <c r="G131" s="1">
        <v>400.8</v>
      </c>
      <c r="H131" s="3">
        <v>4.4000000000000001E-119</v>
      </c>
      <c r="I131" t="s">
        <v>326</v>
      </c>
      <c r="J131" s="2">
        <f>(1 - (COUNTIF(I132:I$432,"no")+O$1-O$2))/(O$1-O$3)</f>
        <v>-0.45945945945945948</v>
      </c>
      <c r="K131" s="2">
        <f>COUNTIF(I$1:I130,"yes")/O$3</f>
        <v>0.8045977011494253</v>
      </c>
      <c r="L131" s="2">
        <f>2*COUNTIF(I$1:I130,"yes")/(COUNTIF(I$1:I130,"yes")+O$3+(O$1-O$3-(COUNTIF(I132:I$432,"no")+O$1-O$2)))</f>
        <v>0.64814814814814814</v>
      </c>
      <c r="M131" s="2">
        <f t="shared" si="4"/>
        <v>0</v>
      </c>
    </row>
    <row r="132" spans="1:13" x14ac:dyDescent="0.35">
      <c r="A132" t="s">
        <v>216</v>
      </c>
      <c r="B132" t="s">
        <v>9</v>
      </c>
      <c r="C132" t="s">
        <v>217</v>
      </c>
      <c r="D132" t="s">
        <v>218</v>
      </c>
      <c r="E132" t="s">
        <v>12</v>
      </c>
      <c r="F132" t="s">
        <v>13</v>
      </c>
      <c r="G132" s="1">
        <v>400.3</v>
      </c>
      <c r="H132" s="3">
        <v>6.1999999999999996E-119</v>
      </c>
      <c r="I132" t="s">
        <v>326</v>
      </c>
      <c r="J132" s="2">
        <f>(1 - (COUNTIF(I133:I$432,"no")+O$1-O$2))/(O$1-O$3)</f>
        <v>-0.45945945945945948</v>
      </c>
      <c r="K132" s="2">
        <f>COUNTIF(I$1:I131,"yes")/O$3</f>
        <v>0.81609195402298851</v>
      </c>
      <c r="L132" s="2">
        <f>2*COUNTIF(I$1:I131,"yes")/(COUNTIF(I$1:I131,"yes")+O$3+(O$1-O$3-(COUNTIF(I133:I$432,"no")+O$1-O$2)))</f>
        <v>0.65437788018433185</v>
      </c>
      <c r="M132" s="2">
        <f t="shared" si="4"/>
        <v>7.4039556798177648E-3</v>
      </c>
    </row>
    <row r="133" spans="1:13" x14ac:dyDescent="0.35">
      <c r="A133" t="s">
        <v>219</v>
      </c>
      <c r="B133" t="s">
        <v>9</v>
      </c>
      <c r="C133" t="s">
        <v>168</v>
      </c>
      <c r="D133" t="s">
        <v>192</v>
      </c>
      <c r="E133" t="s">
        <v>12</v>
      </c>
      <c r="F133" t="s">
        <v>13</v>
      </c>
      <c r="G133" s="1">
        <v>400</v>
      </c>
      <c r="H133" s="3">
        <v>7.7999999999999998E-119</v>
      </c>
      <c r="I133" t="s">
        <v>327</v>
      </c>
      <c r="J133" s="2">
        <f>(1 - (COUNTIF(I134:I$432,"no")+O$1-O$2))/(O$1-O$3)</f>
        <v>-0.45045045045045046</v>
      </c>
      <c r="K133" s="2">
        <f>COUNTIF(I$1:I132,"yes")/O$3</f>
        <v>0.82758620689655171</v>
      </c>
      <c r="L133" s="2">
        <f>2*COUNTIF(I$1:I132,"yes")/(COUNTIF(I$1:I132,"yes")+O$3+(O$1-O$3-(COUNTIF(I134:I$432,"no")+O$1-O$2)))</f>
        <v>0.65753424657534243</v>
      </c>
      <c r="M133" s="2">
        <f t="shared" si="4"/>
        <v>7.4557315936626435E-3</v>
      </c>
    </row>
    <row r="134" spans="1:13" x14ac:dyDescent="0.35">
      <c r="A134" t="s">
        <v>220</v>
      </c>
      <c r="B134" t="s">
        <v>9</v>
      </c>
      <c r="C134" t="s">
        <v>153</v>
      </c>
      <c r="D134" t="s">
        <v>154</v>
      </c>
      <c r="E134" t="s">
        <v>12</v>
      </c>
      <c r="F134" t="s">
        <v>13</v>
      </c>
      <c r="G134" s="1">
        <v>399.1</v>
      </c>
      <c r="H134" s="3">
        <v>1.3999999999999999E-118</v>
      </c>
      <c r="I134" t="s">
        <v>327</v>
      </c>
      <c r="J134" s="2">
        <f>(1 - (COUNTIF(I135:I$432,"no")+O$1-O$2))/(O$1-O$3)</f>
        <v>-0.44144144144144143</v>
      </c>
      <c r="K134" s="2">
        <f>COUNTIF(I$1:I133,"yes")/O$3</f>
        <v>0.82758620689655171</v>
      </c>
      <c r="L134" s="2">
        <f>2*COUNTIF(I$1:I133,"yes")/(COUNTIF(I$1:I133,"yes")+O$3+(O$1-O$3-(COUNTIF(I135:I$432,"no")+O$1-O$2)))</f>
        <v>0.65454545454545454</v>
      </c>
      <c r="M134" s="2">
        <f t="shared" si="4"/>
        <v>7.4557315936625975E-3</v>
      </c>
    </row>
    <row r="135" spans="1:13" x14ac:dyDescent="0.35">
      <c r="A135" t="s">
        <v>221</v>
      </c>
      <c r="B135" t="s">
        <v>9</v>
      </c>
      <c r="C135" t="s">
        <v>153</v>
      </c>
      <c r="D135" t="s">
        <v>154</v>
      </c>
      <c r="E135" t="s">
        <v>12</v>
      </c>
      <c r="F135" t="s">
        <v>13</v>
      </c>
      <c r="G135" s="1">
        <v>399</v>
      </c>
      <c r="H135" s="3">
        <v>1.5000000000000001E-118</v>
      </c>
      <c r="I135" t="s">
        <v>327</v>
      </c>
      <c r="J135" s="2">
        <f>(1 - (COUNTIF(I136:I$432,"no")+O$1-O$2))/(O$1-O$3)</f>
        <v>-0.43243243243243246</v>
      </c>
      <c r="K135" s="2">
        <f>COUNTIF(I$1:I134,"yes")/O$3</f>
        <v>0.82758620689655171</v>
      </c>
      <c r="L135" s="2">
        <f>2*COUNTIF(I$1:I134,"yes")/(COUNTIF(I$1:I134,"yes")+O$3+(O$1-O$3-(COUNTIF(I136:I$432,"no")+O$1-O$2)))</f>
        <v>0.65158371040723984</v>
      </c>
      <c r="M135" s="2">
        <f t="shared" si="4"/>
        <v>7.4557315936626435E-3</v>
      </c>
    </row>
    <row r="136" spans="1:13" x14ac:dyDescent="0.35">
      <c r="A136" t="s">
        <v>222</v>
      </c>
      <c r="B136" t="s">
        <v>9</v>
      </c>
      <c r="C136" t="s">
        <v>153</v>
      </c>
      <c r="D136" t="s">
        <v>154</v>
      </c>
      <c r="E136" t="s">
        <v>12</v>
      </c>
      <c r="F136" t="s">
        <v>13</v>
      </c>
      <c r="G136" s="1">
        <v>398.8</v>
      </c>
      <c r="H136" s="3">
        <v>1.8000000000000001E-118</v>
      </c>
      <c r="I136" t="s">
        <v>327</v>
      </c>
      <c r="J136" s="2">
        <f>(1 - (COUNTIF(I137:I$432,"no")+O$1-O$2))/(O$1-O$3)</f>
        <v>-0.42342342342342343</v>
      </c>
      <c r="K136" s="2">
        <f>COUNTIF(I$1:I135,"yes")/O$3</f>
        <v>0.82758620689655171</v>
      </c>
      <c r="L136" s="2">
        <f>2*COUNTIF(I$1:I135,"yes")/(COUNTIF(I$1:I135,"yes")+O$3+(O$1-O$3-(COUNTIF(I137:I$432,"no")+O$1-O$2)))</f>
        <v>0.64864864864864868</v>
      </c>
      <c r="M136" s="2">
        <f t="shared" si="4"/>
        <v>7.4557315936626435E-3</v>
      </c>
    </row>
    <row r="137" spans="1:13" x14ac:dyDescent="0.35">
      <c r="A137" t="s">
        <v>223</v>
      </c>
      <c r="B137" t="s">
        <v>9</v>
      </c>
      <c r="C137" t="s">
        <v>24</v>
      </c>
      <c r="D137" t="s">
        <v>137</v>
      </c>
      <c r="E137" t="s">
        <v>12</v>
      </c>
      <c r="F137" t="s">
        <v>13</v>
      </c>
      <c r="G137" s="1">
        <v>398.6</v>
      </c>
      <c r="H137" s="3">
        <v>2.0999999999999999E-118</v>
      </c>
      <c r="I137" t="s">
        <v>327</v>
      </c>
      <c r="J137" s="2">
        <f>(1 - (COUNTIF(I138:I$432,"no")+O$1-O$2))/(O$1-O$3)</f>
        <v>-0.4144144144144144</v>
      </c>
      <c r="K137" s="2">
        <f>COUNTIF(I$1:I136,"yes")/O$3</f>
        <v>0.82758620689655171</v>
      </c>
      <c r="L137" s="2">
        <f>2*COUNTIF(I$1:I136,"yes")/(COUNTIF(I$1:I136,"yes")+O$3+(O$1-O$3-(COUNTIF(I138:I$432,"no")+O$1-O$2)))</f>
        <v>0.64573991031390132</v>
      </c>
      <c r="M137" s="2">
        <f t="shared" si="4"/>
        <v>7.4557315936625975E-3</v>
      </c>
    </row>
    <row r="138" spans="1:13" x14ac:dyDescent="0.35">
      <c r="A138" t="s">
        <v>224</v>
      </c>
      <c r="B138" t="s">
        <v>15</v>
      </c>
      <c r="C138" t="s">
        <v>9</v>
      </c>
      <c r="D138" t="s">
        <v>24</v>
      </c>
      <c r="E138" t="s">
        <v>137</v>
      </c>
      <c r="F138" t="s">
        <v>12</v>
      </c>
      <c r="G138" s="1" t="s">
        <v>13</v>
      </c>
      <c r="H138" s="3">
        <v>398.6</v>
      </c>
      <c r="I138" t="s">
        <v>327</v>
      </c>
      <c r="J138" s="2">
        <f>(1 - (COUNTIF(I139:I$432,"no")+O$1-O$2))/(O$1-O$3)</f>
        <v>-0.40540540540540543</v>
      </c>
      <c r="K138" s="2">
        <f>COUNTIF(I$1:I137,"yes")/O$3</f>
        <v>0.82758620689655171</v>
      </c>
      <c r="L138" s="2">
        <f>2*COUNTIF(I$1:I137,"yes")/(COUNTIF(I$1:I137,"yes")+O$3+(O$1-O$3-(COUNTIF(I139:I$432,"no")+O$1-O$2)))</f>
        <v>0.6428571428571429</v>
      </c>
      <c r="M138" s="2">
        <f t="shared" si="4"/>
        <v>0</v>
      </c>
    </row>
    <row r="139" spans="1:13" x14ac:dyDescent="0.35">
      <c r="A139" t="s">
        <v>225</v>
      </c>
      <c r="B139" t="s">
        <v>9</v>
      </c>
      <c r="C139" t="s">
        <v>168</v>
      </c>
      <c r="D139" t="s">
        <v>175</v>
      </c>
      <c r="E139" t="s">
        <v>12</v>
      </c>
      <c r="F139" t="s">
        <v>13</v>
      </c>
      <c r="G139" s="1">
        <v>397.9</v>
      </c>
      <c r="H139" s="3">
        <v>3.2E-118</v>
      </c>
      <c r="I139" t="s">
        <v>326</v>
      </c>
      <c r="J139" s="2">
        <f>(1 - (COUNTIF(I140:I$432,"no")+O$1-O$2))/(O$1-O$3)</f>
        <v>-0.40540540540540543</v>
      </c>
      <c r="K139" s="2">
        <f>COUNTIF(I$1:I138,"yes")/O$3</f>
        <v>0.82758620689655171</v>
      </c>
      <c r="L139" s="2">
        <f>2*COUNTIF(I$1:I138,"yes")/(COUNTIF(I$1:I138,"yes")+O$3+(O$1-O$3-(COUNTIF(I140:I$432,"no")+O$1-O$2)))</f>
        <v>0.6428571428571429</v>
      </c>
      <c r="M139" s="2">
        <f t="shared" si="4"/>
        <v>7.5075075075075231E-3</v>
      </c>
    </row>
    <row r="140" spans="1:13" x14ac:dyDescent="0.35">
      <c r="A140" t="s">
        <v>226</v>
      </c>
      <c r="B140" t="s">
        <v>9</v>
      </c>
      <c r="C140" t="s">
        <v>168</v>
      </c>
      <c r="D140" t="s">
        <v>169</v>
      </c>
      <c r="E140" t="s">
        <v>12</v>
      </c>
      <c r="F140" t="s">
        <v>13</v>
      </c>
      <c r="G140" s="1">
        <v>394.3</v>
      </c>
      <c r="H140" s="3">
        <v>4.1000000000000003E-117</v>
      </c>
      <c r="I140" t="s">
        <v>327</v>
      </c>
      <c r="J140" s="2">
        <f>(1 - (COUNTIF(I141:I$432,"no")+O$1-O$2))/(O$1-O$3)</f>
        <v>-0.3963963963963964</v>
      </c>
      <c r="K140" s="2">
        <f>COUNTIF(I$1:I139,"yes")/O$3</f>
        <v>0.83908045977011492</v>
      </c>
      <c r="L140" s="2">
        <f>2*COUNTIF(I$1:I139,"yes")/(COUNTIF(I$1:I139,"yes")+O$3+(O$1-O$3-(COUNTIF(I141:I$432,"no")+O$1-O$2)))</f>
        <v>0.64601769911504425</v>
      </c>
      <c r="M140" s="2">
        <f t="shared" si="4"/>
        <v>7.5592834213524026E-3</v>
      </c>
    </row>
    <row r="141" spans="1:13" x14ac:dyDescent="0.35">
      <c r="A141" t="s">
        <v>227</v>
      </c>
      <c r="B141" t="s">
        <v>9</v>
      </c>
      <c r="C141" t="s">
        <v>153</v>
      </c>
      <c r="D141" t="s">
        <v>154</v>
      </c>
      <c r="E141" t="s">
        <v>12</v>
      </c>
      <c r="F141" t="s">
        <v>13</v>
      </c>
      <c r="G141" s="1">
        <v>393</v>
      </c>
      <c r="H141" s="3" t="s">
        <v>228</v>
      </c>
      <c r="I141" t="s">
        <v>327</v>
      </c>
      <c r="J141" s="2">
        <f>(1 - (COUNTIF(I142:I$432,"no")+O$1-O$2))/(O$1-O$3)</f>
        <v>-0.38738738738738737</v>
      </c>
      <c r="K141" s="2">
        <f>COUNTIF(I$1:I140,"yes")/O$3</f>
        <v>0.83908045977011492</v>
      </c>
      <c r="L141" s="2">
        <f>2*COUNTIF(I$1:I140,"yes")/(COUNTIF(I$1:I140,"yes")+O$3+(O$1-O$3-(COUNTIF(I142:I$432,"no")+O$1-O$2)))</f>
        <v>0.64317180616740088</v>
      </c>
      <c r="M141" s="2">
        <f t="shared" si="4"/>
        <v>7.5592834213523558E-3</v>
      </c>
    </row>
    <row r="142" spans="1:13" x14ac:dyDescent="0.35">
      <c r="A142" t="s">
        <v>229</v>
      </c>
      <c r="B142" t="s">
        <v>9</v>
      </c>
      <c r="C142" t="s">
        <v>58</v>
      </c>
      <c r="D142" t="s">
        <v>118</v>
      </c>
      <c r="E142" t="s">
        <v>12</v>
      </c>
      <c r="F142" t="s">
        <v>13</v>
      </c>
      <c r="G142" s="1">
        <v>392.1</v>
      </c>
      <c r="H142" s="3">
        <v>1.7999999999999999E-116</v>
      </c>
      <c r="I142" t="s">
        <v>327</v>
      </c>
      <c r="J142" s="2">
        <f>(1 - (COUNTIF(I143:I$432,"no")+O$1-O$2))/(O$1-O$3)</f>
        <v>-0.3783783783783784</v>
      </c>
      <c r="K142" s="2">
        <f>COUNTIF(I$1:I141,"yes")/O$3</f>
        <v>0.83908045977011492</v>
      </c>
      <c r="L142" s="2">
        <f>2*COUNTIF(I$1:I141,"yes")/(COUNTIF(I$1:I141,"yes")+O$3+(O$1-O$3-(COUNTIF(I143:I$432,"no")+O$1-O$2)))</f>
        <v>0.64035087719298245</v>
      </c>
      <c r="M142" s="2">
        <f t="shared" si="4"/>
        <v>0</v>
      </c>
    </row>
    <row r="143" spans="1:13" x14ac:dyDescent="0.35">
      <c r="A143" t="s">
        <v>230</v>
      </c>
      <c r="B143" t="s">
        <v>9</v>
      </c>
      <c r="C143" t="s">
        <v>153</v>
      </c>
      <c r="D143" t="s">
        <v>154</v>
      </c>
      <c r="E143" t="s">
        <v>12</v>
      </c>
      <c r="F143" t="s">
        <v>13</v>
      </c>
      <c r="G143" s="1">
        <v>391.7</v>
      </c>
      <c r="H143" s="3">
        <v>2.3E-116</v>
      </c>
      <c r="I143" t="s">
        <v>326</v>
      </c>
      <c r="J143" s="2">
        <f>(1 - (COUNTIF(I144:I$432,"no")+O$1-O$2))/(O$1-O$3)</f>
        <v>-0.3783783783783784</v>
      </c>
      <c r="K143" s="2">
        <f>COUNTIF(I$1:I142,"yes")/O$3</f>
        <v>0.83908045977011492</v>
      </c>
      <c r="L143" s="2">
        <f>2*COUNTIF(I$1:I142,"yes")/(COUNTIF(I$1:I142,"yes")+O$3+(O$1-O$3-(COUNTIF(I144:I$432,"no")+O$1-O$2)))</f>
        <v>0.64035087719298245</v>
      </c>
      <c r="M143" s="2">
        <f t="shared" si="4"/>
        <v>7.6110593351972821E-3</v>
      </c>
    </row>
    <row r="144" spans="1:13" x14ac:dyDescent="0.35">
      <c r="A144" t="s">
        <v>231</v>
      </c>
      <c r="B144" t="s">
        <v>9</v>
      </c>
      <c r="C144" t="s">
        <v>168</v>
      </c>
      <c r="D144" t="s">
        <v>175</v>
      </c>
      <c r="E144" t="s">
        <v>12</v>
      </c>
      <c r="F144" t="s">
        <v>13</v>
      </c>
      <c r="G144" s="1">
        <v>391.3</v>
      </c>
      <c r="H144" s="3">
        <v>3.2000000000000001E-116</v>
      </c>
      <c r="I144" t="s">
        <v>327</v>
      </c>
      <c r="J144" s="2">
        <f>(1 - (COUNTIF(I145:I$432,"no")+O$1-O$2))/(O$1-O$3)</f>
        <v>-0.36936936936936937</v>
      </c>
      <c r="K144" s="2">
        <f>COUNTIF(I$1:I143,"yes")/O$3</f>
        <v>0.85057471264367812</v>
      </c>
      <c r="L144" s="2">
        <f>2*COUNTIF(I$1:I143,"yes")/(COUNTIF(I$1:I143,"yes")+O$3+(O$1-O$3-(COUNTIF(I145:I$432,"no")+O$1-O$2)))</f>
        <v>0.64347826086956517</v>
      </c>
      <c r="M144" s="2">
        <f t="shared" si="4"/>
        <v>0</v>
      </c>
    </row>
    <row r="145" spans="1:13" x14ac:dyDescent="0.35">
      <c r="A145" t="s">
        <v>232</v>
      </c>
      <c r="B145" t="s">
        <v>9</v>
      </c>
      <c r="C145" t="s">
        <v>15</v>
      </c>
      <c r="D145" t="s">
        <v>233</v>
      </c>
      <c r="E145" t="s">
        <v>234</v>
      </c>
      <c r="F145" t="s">
        <v>12</v>
      </c>
      <c r="G145" s="1" t="s">
        <v>13</v>
      </c>
      <c r="H145" s="3">
        <v>389.4</v>
      </c>
      <c r="I145" t="s">
        <v>326</v>
      </c>
      <c r="J145" s="2">
        <f>(1 - (COUNTIF(I146:I$432,"no")+O$1-O$2))/(O$1-O$3)</f>
        <v>-0.36936936936936937</v>
      </c>
      <c r="K145" s="2">
        <f>COUNTIF(I$1:I144,"yes")/O$3</f>
        <v>0.85057471264367812</v>
      </c>
      <c r="L145" s="2">
        <f>2*COUNTIF(I$1:I144,"yes")/(COUNTIF(I$1:I144,"yes")+O$3+(O$1-O$3-(COUNTIF(I146:I$432,"no")+O$1-O$2)))</f>
        <v>0.64347826086956517</v>
      </c>
      <c r="M145" s="2">
        <f t="shared" si="4"/>
        <v>0</v>
      </c>
    </row>
    <row r="146" spans="1:13" x14ac:dyDescent="0.35">
      <c r="A146" t="s">
        <v>235</v>
      </c>
      <c r="B146" t="s">
        <v>9</v>
      </c>
      <c r="C146" t="s">
        <v>24</v>
      </c>
      <c r="D146" t="s">
        <v>18</v>
      </c>
      <c r="E146" t="s">
        <v>12</v>
      </c>
      <c r="F146" t="s">
        <v>13</v>
      </c>
      <c r="G146" s="1">
        <v>388.9</v>
      </c>
      <c r="H146" s="3">
        <v>1.6999999999999999E-115</v>
      </c>
      <c r="I146" t="s">
        <v>326</v>
      </c>
      <c r="J146" s="2">
        <f>(1 - (COUNTIF(I147:I$432,"no")+O$1-O$2))/(O$1-O$3)</f>
        <v>-0.36936936936936937</v>
      </c>
      <c r="K146" s="2">
        <f>COUNTIF(I$1:I145,"yes")/O$3</f>
        <v>0.86206896551724133</v>
      </c>
      <c r="L146" s="2">
        <f>2*COUNTIF(I$1:I145,"yes")/(COUNTIF(I$1:I145,"yes")+O$3+(O$1-O$3-(COUNTIF(I147:I$432,"no")+O$1-O$2)))</f>
        <v>0.64935064935064934</v>
      </c>
      <c r="M146" s="2">
        <f t="shared" si="4"/>
        <v>0</v>
      </c>
    </row>
    <row r="147" spans="1:13" x14ac:dyDescent="0.35">
      <c r="A147" t="s">
        <v>236</v>
      </c>
      <c r="B147" t="s">
        <v>9</v>
      </c>
      <c r="C147" t="s">
        <v>168</v>
      </c>
      <c r="D147" t="s">
        <v>237</v>
      </c>
      <c r="E147" t="s">
        <v>12</v>
      </c>
      <c r="F147" t="s">
        <v>13</v>
      </c>
      <c r="G147" s="1">
        <v>387.7</v>
      </c>
      <c r="H147" s="3">
        <v>3.7999999999999999E-115</v>
      </c>
      <c r="I147" t="s">
        <v>326</v>
      </c>
      <c r="J147" s="2">
        <f>(1 - (COUNTIF(I148:I$432,"no")+O$1-O$2))/(O$1-O$3)</f>
        <v>-0.36936936936936937</v>
      </c>
      <c r="K147" s="2">
        <f>COUNTIF(I$1:I146,"yes")/O$3</f>
        <v>0.87356321839080464</v>
      </c>
      <c r="L147" s="2">
        <f>2*COUNTIF(I$1:I146,"yes")/(COUNTIF(I$1:I146,"yes")+O$3+(O$1-O$3-(COUNTIF(I148:I$432,"no")+O$1-O$2)))</f>
        <v>0.65517241379310343</v>
      </c>
      <c r="M147" s="2">
        <f t="shared" si="4"/>
        <v>7.9217148182665603E-3</v>
      </c>
    </row>
    <row r="148" spans="1:13" x14ac:dyDescent="0.35">
      <c r="A148" t="s">
        <v>238</v>
      </c>
      <c r="B148" t="s">
        <v>9</v>
      </c>
      <c r="C148" t="s">
        <v>153</v>
      </c>
      <c r="D148" t="s">
        <v>154</v>
      </c>
      <c r="E148" t="s">
        <v>12</v>
      </c>
      <c r="F148" t="s">
        <v>13</v>
      </c>
      <c r="G148" s="1">
        <v>387.5</v>
      </c>
      <c r="H148" s="3">
        <v>4.5000000000000002E-115</v>
      </c>
      <c r="I148" t="s">
        <v>327</v>
      </c>
      <c r="J148" s="2">
        <f>(1 - (COUNTIF(I149:I$432,"no")+O$1-O$2))/(O$1-O$3)</f>
        <v>-0.36036036036036034</v>
      </c>
      <c r="K148" s="2">
        <f>COUNTIF(I$1:I147,"yes")/O$3</f>
        <v>0.88505747126436785</v>
      </c>
      <c r="L148" s="2">
        <f>2*COUNTIF(I$1:I147,"yes")/(COUNTIF(I$1:I147,"yes")+O$3+(O$1-O$3-(COUNTIF(I149:I$432,"no")+O$1-O$2)))</f>
        <v>0.65811965811965811</v>
      </c>
      <c r="M148" s="2">
        <f t="shared" si="4"/>
        <v>7.9734907321113904E-3</v>
      </c>
    </row>
    <row r="149" spans="1:13" x14ac:dyDescent="0.35">
      <c r="A149" t="s">
        <v>239</v>
      </c>
      <c r="B149" t="s">
        <v>9</v>
      </c>
      <c r="C149" t="s">
        <v>168</v>
      </c>
      <c r="D149" t="s">
        <v>237</v>
      </c>
      <c r="E149" t="s">
        <v>12</v>
      </c>
      <c r="F149" t="s">
        <v>13</v>
      </c>
      <c r="G149" s="1">
        <v>387.1</v>
      </c>
      <c r="H149" s="3">
        <v>5.7000000000000001E-115</v>
      </c>
      <c r="I149" t="s">
        <v>327</v>
      </c>
      <c r="J149" s="2">
        <f>(1 - (COUNTIF(I150:I$432,"no")+O$1-O$2))/(O$1-O$3)</f>
        <v>-0.35135135135135137</v>
      </c>
      <c r="K149" s="2">
        <f>COUNTIF(I$1:I148,"yes")/O$3</f>
        <v>0.88505747126436785</v>
      </c>
      <c r="L149" s="2">
        <f>2*COUNTIF(I$1:I148,"yes")/(COUNTIF(I$1:I148,"yes")+O$3+(O$1-O$3-(COUNTIF(I150:I$432,"no")+O$1-O$2)))</f>
        <v>0.65531914893617016</v>
      </c>
      <c r="M149" s="2">
        <f t="shared" si="4"/>
        <v>7.9734907321114389E-3</v>
      </c>
    </row>
    <row r="150" spans="1:13" x14ac:dyDescent="0.35">
      <c r="A150" t="s">
        <v>240</v>
      </c>
      <c r="B150" t="s">
        <v>9</v>
      </c>
      <c r="C150" t="s">
        <v>168</v>
      </c>
      <c r="D150" t="s">
        <v>237</v>
      </c>
      <c r="E150" t="s">
        <v>12</v>
      </c>
      <c r="F150" t="s">
        <v>13</v>
      </c>
      <c r="G150" s="1">
        <v>386.5</v>
      </c>
      <c r="H150" s="3">
        <v>8.7000000000000003E-115</v>
      </c>
      <c r="I150" t="s">
        <v>327</v>
      </c>
      <c r="J150" s="2">
        <f>(1 - (COUNTIF(I151:I$432,"no")+O$1-O$2))/(O$1-O$3)</f>
        <v>-0.34234234234234234</v>
      </c>
      <c r="K150" s="2">
        <f>COUNTIF(I$1:I149,"yes")/O$3</f>
        <v>0.88505747126436785</v>
      </c>
      <c r="L150" s="2">
        <f>2*COUNTIF(I$1:I149,"yes")/(COUNTIF(I$1:I149,"yes")+O$3+(O$1-O$3-(COUNTIF(I151:I$432,"no")+O$1-O$2)))</f>
        <v>0.65254237288135597</v>
      </c>
      <c r="M150" s="2">
        <f t="shared" si="4"/>
        <v>7.9734907321114389E-3</v>
      </c>
    </row>
    <row r="151" spans="1:13" x14ac:dyDescent="0.35">
      <c r="A151" t="s">
        <v>241</v>
      </c>
      <c r="B151" t="s">
        <v>9</v>
      </c>
      <c r="C151" t="s">
        <v>153</v>
      </c>
      <c r="D151" t="s">
        <v>154</v>
      </c>
      <c r="E151" t="s">
        <v>12</v>
      </c>
      <c r="F151" t="s">
        <v>13</v>
      </c>
      <c r="G151" s="1">
        <v>385.9</v>
      </c>
      <c r="H151" s="3">
        <v>1.4000000000000001E-114</v>
      </c>
      <c r="I151" t="s">
        <v>327</v>
      </c>
      <c r="J151" s="2">
        <f>(1 - (COUNTIF(I152:I$432,"no")+O$1-O$2))/(O$1-O$3)</f>
        <v>-0.33333333333333331</v>
      </c>
      <c r="K151" s="2">
        <f>COUNTIF(I$1:I150,"yes")/O$3</f>
        <v>0.88505747126436785</v>
      </c>
      <c r="L151" s="2">
        <f>2*COUNTIF(I$1:I150,"yes")/(COUNTIF(I$1:I150,"yes")+O$3+(O$1-O$3-(COUNTIF(I152:I$432,"no")+O$1-O$2)))</f>
        <v>0.64978902953586493</v>
      </c>
      <c r="M151" s="2">
        <f t="shared" si="4"/>
        <v>7.9734907321113904E-3</v>
      </c>
    </row>
    <row r="152" spans="1:13" x14ac:dyDescent="0.35">
      <c r="A152" t="s">
        <v>242</v>
      </c>
      <c r="B152" t="s">
        <v>9</v>
      </c>
      <c r="C152" t="s">
        <v>161</v>
      </c>
      <c r="D152" t="s">
        <v>162</v>
      </c>
      <c r="E152" t="s">
        <v>12</v>
      </c>
      <c r="F152" t="s">
        <v>13</v>
      </c>
      <c r="G152" s="1">
        <v>385.1</v>
      </c>
      <c r="H152" s="3">
        <v>2.2999999999999999E-114</v>
      </c>
      <c r="I152" t="s">
        <v>327</v>
      </c>
      <c r="J152" s="2">
        <f>(1 - (COUNTIF(I153:I$432,"no")+O$1-O$2))/(O$1-O$3)</f>
        <v>-0.32432432432432434</v>
      </c>
      <c r="K152" s="2">
        <f>COUNTIF(I$1:I151,"yes")/O$3</f>
        <v>0.88505747126436785</v>
      </c>
      <c r="L152" s="2">
        <f>2*COUNTIF(I$1:I151,"yes")/(COUNTIF(I$1:I151,"yes")+O$3+(O$1-O$3-(COUNTIF(I153:I$432,"no")+O$1-O$2)))</f>
        <v>0.6470588235294118</v>
      </c>
      <c r="M152" s="2">
        <f t="shared" si="4"/>
        <v>0</v>
      </c>
    </row>
    <row r="153" spans="1:13" x14ac:dyDescent="0.35">
      <c r="A153" t="s">
        <v>243</v>
      </c>
      <c r="B153" t="s">
        <v>9</v>
      </c>
      <c r="C153" t="s">
        <v>168</v>
      </c>
      <c r="D153" t="s">
        <v>244</v>
      </c>
      <c r="E153" t="s">
        <v>12</v>
      </c>
      <c r="F153" t="s">
        <v>13</v>
      </c>
      <c r="G153" s="1">
        <v>381</v>
      </c>
      <c r="H153" s="3">
        <v>3.8999999999999999E-113</v>
      </c>
      <c r="I153" t="s">
        <v>326</v>
      </c>
      <c r="J153" s="2">
        <f>(1 - (COUNTIF(I154:I$432,"no")+O$1-O$2))/(O$1-O$3)</f>
        <v>-0.32432432432432434</v>
      </c>
      <c r="K153" s="2">
        <f>COUNTIF(I$1:I152,"yes")/O$3</f>
        <v>0.88505747126436785</v>
      </c>
      <c r="L153" s="2">
        <f>2*COUNTIF(I$1:I152,"yes")/(COUNTIF(I$1:I152,"yes")+O$3+(O$1-O$3-(COUNTIF(I154:I$432,"no")+O$1-O$2)))</f>
        <v>0.6470588235294118</v>
      </c>
      <c r="M153" s="2">
        <f t="shared" si="4"/>
        <v>8.0252666459563176E-3</v>
      </c>
    </row>
    <row r="154" spans="1:13" x14ac:dyDescent="0.35">
      <c r="A154" t="s">
        <v>245</v>
      </c>
      <c r="B154" t="s">
        <v>9</v>
      </c>
      <c r="C154" t="s">
        <v>246</v>
      </c>
      <c r="D154" t="s">
        <v>247</v>
      </c>
      <c r="E154" t="s">
        <v>12</v>
      </c>
      <c r="F154" t="s">
        <v>13</v>
      </c>
      <c r="G154" s="1">
        <v>380.6</v>
      </c>
      <c r="H154" s="3">
        <v>5.3999999999999999E-113</v>
      </c>
      <c r="I154" t="s">
        <v>327</v>
      </c>
      <c r="J154" s="2">
        <f>(1 - (COUNTIF(I155:I$432,"no")+O$1-O$2))/(O$1-O$3)</f>
        <v>-0.31531531531531531</v>
      </c>
      <c r="K154" s="2">
        <f>COUNTIF(I$1:I153,"yes")/O$3</f>
        <v>0.89655172413793105</v>
      </c>
      <c r="L154" s="2">
        <f>2*COUNTIF(I$1:I153,"yes")/(COUNTIF(I$1:I153,"yes")+O$3+(O$1-O$3-(COUNTIF(I155:I$432,"no")+O$1-O$2)))</f>
        <v>0.65</v>
      </c>
      <c r="M154" s="2">
        <f t="shared" si="4"/>
        <v>0</v>
      </c>
    </row>
    <row r="155" spans="1:13" x14ac:dyDescent="0.35">
      <c r="A155" t="s">
        <v>248</v>
      </c>
      <c r="B155" t="s">
        <v>9</v>
      </c>
      <c r="C155" t="s">
        <v>168</v>
      </c>
      <c r="D155" t="s">
        <v>249</v>
      </c>
      <c r="E155" t="s">
        <v>12</v>
      </c>
      <c r="F155" t="s">
        <v>13</v>
      </c>
      <c r="G155" s="1">
        <v>380.1</v>
      </c>
      <c r="H155" s="3">
        <v>7.5000000000000002E-113</v>
      </c>
      <c r="I155" t="s">
        <v>326</v>
      </c>
      <c r="J155" s="2">
        <f>(1 - (COUNTIF(I156:I$432,"no")+O$1-O$2))/(O$1-O$3)</f>
        <v>-0.31531531531531531</v>
      </c>
      <c r="K155" s="2">
        <f>COUNTIF(I$1:I154,"yes")/O$3</f>
        <v>0.89655172413793105</v>
      </c>
      <c r="L155" s="2">
        <f>2*COUNTIF(I$1:I154,"yes")/(COUNTIF(I$1:I154,"yes")+O$3+(O$1-O$3-(COUNTIF(I156:I$432,"no")+O$1-O$2)))</f>
        <v>0.65</v>
      </c>
      <c r="M155" s="2">
        <f t="shared" si="4"/>
        <v>8.1288184736460784E-3</v>
      </c>
    </row>
    <row r="156" spans="1:13" x14ac:dyDescent="0.35">
      <c r="A156" t="s">
        <v>250</v>
      </c>
      <c r="B156" t="s">
        <v>9</v>
      </c>
      <c r="C156" t="s">
        <v>168</v>
      </c>
      <c r="D156" t="s">
        <v>237</v>
      </c>
      <c r="E156" t="s">
        <v>12</v>
      </c>
      <c r="F156" t="s">
        <v>13</v>
      </c>
      <c r="G156" s="1">
        <v>379</v>
      </c>
      <c r="H156" s="3">
        <v>1.6E-112</v>
      </c>
      <c r="I156" t="s">
        <v>327</v>
      </c>
      <c r="J156" s="2">
        <f>(1 - (COUNTIF(I157:I$432,"no")+O$1-O$2))/(O$1-O$3)</f>
        <v>-0.30630630630630629</v>
      </c>
      <c r="K156" s="2">
        <f>COUNTIF(I$1:I155,"yes")/O$3</f>
        <v>0.90804597701149425</v>
      </c>
      <c r="L156" s="2">
        <f>2*COUNTIF(I$1:I155,"yes")/(COUNTIF(I$1:I155,"yes")+O$3+(O$1-O$3-(COUNTIF(I157:I$432,"no")+O$1-O$2)))</f>
        <v>0.65289256198347112</v>
      </c>
      <c r="M156" s="2">
        <f t="shared" si="4"/>
        <v>8.1805943874909068E-3</v>
      </c>
    </row>
    <row r="157" spans="1:13" x14ac:dyDescent="0.35">
      <c r="A157" t="s">
        <v>251</v>
      </c>
      <c r="B157" t="s">
        <v>9</v>
      </c>
      <c r="C157" t="s">
        <v>186</v>
      </c>
      <c r="D157" t="s">
        <v>252</v>
      </c>
      <c r="E157" t="s">
        <v>12</v>
      </c>
      <c r="F157" t="s">
        <v>13</v>
      </c>
      <c r="G157" s="1">
        <v>368.4</v>
      </c>
      <c r="H157" s="3">
        <v>2.3999999999999999E-109</v>
      </c>
      <c r="I157" t="s">
        <v>327</v>
      </c>
      <c r="J157" s="2">
        <f>(1 - (COUNTIF(I158:I$432,"no")+O$1-O$2))/(O$1-O$3)</f>
        <v>-0.29729729729729731</v>
      </c>
      <c r="K157" s="2">
        <f>COUNTIF(I$1:I156,"yes")/O$3</f>
        <v>0.90804597701149425</v>
      </c>
      <c r="L157" s="2">
        <f>2*COUNTIF(I$1:I156,"yes")/(COUNTIF(I$1:I156,"yes")+O$3+(O$1-O$3-(COUNTIF(I158:I$432,"no")+O$1-O$2)))</f>
        <v>0.65020576131687247</v>
      </c>
      <c r="M157" s="2">
        <f t="shared" si="4"/>
        <v>8.1805943874909571E-3</v>
      </c>
    </row>
    <row r="158" spans="1:13" x14ac:dyDescent="0.35">
      <c r="A158" t="s">
        <v>253</v>
      </c>
      <c r="B158" t="s">
        <v>9</v>
      </c>
      <c r="C158" t="s">
        <v>254</v>
      </c>
      <c r="D158" t="s">
        <v>255</v>
      </c>
      <c r="E158" t="s">
        <v>12</v>
      </c>
      <c r="F158" t="s">
        <v>13</v>
      </c>
      <c r="G158" s="1">
        <v>361.1</v>
      </c>
      <c r="H158" s="3" t="s">
        <v>256</v>
      </c>
      <c r="I158" t="s">
        <v>327</v>
      </c>
      <c r="J158" s="2">
        <f>(1 - (COUNTIF(I159:I$432,"no")+O$1-O$2))/(O$1-O$3)</f>
        <v>-0.28828828828828829</v>
      </c>
      <c r="K158" s="2">
        <f>COUNTIF(I$1:I157,"yes")/O$3</f>
        <v>0.90804597701149425</v>
      </c>
      <c r="L158" s="2">
        <f>2*COUNTIF(I$1:I157,"yes")/(COUNTIF(I$1:I157,"yes")+O$3+(O$1-O$3-(COUNTIF(I159:I$432,"no")+O$1-O$2)))</f>
        <v>0.64754098360655743</v>
      </c>
      <c r="M158" s="2">
        <f t="shared" si="4"/>
        <v>8.1805943874909571E-3</v>
      </c>
    </row>
    <row r="159" spans="1:13" x14ac:dyDescent="0.35">
      <c r="A159" t="s">
        <v>257</v>
      </c>
      <c r="B159" t="s">
        <v>9</v>
      </c>
      <c r="C159" t="s">
        <v>254</v>
      </c>
      <c r="D159" t="s">
        <v>255</v>
      </c>
      <c r="E159" t="s">
        <v>12</v>
      </c>
      <c r="F159" t="s">
        <v>13</v>
      </c>
      <c r="G159" s="1">
        <v>361.1</v>
      </c>
      <c r="H159" s="3" t="s">
        <v>256</v>
      </c>
      <c r="I159" t="s">
        <v>327</v>
      </c>
      <c r="J159" s="2">
        <f>(1 - (COUNTIF(I160:I$432,"no")+O$1-O$2))/(O$1-O$3)</f>
        <v>-0.27927927927927926</v>
      </c>
      <c r="K159" s="2">
        <f>COUNTIF(I$1:I158,"yes")/O$3</f>
        <v>0.90804597701149425</v>
      </c>
      <c r="L159" s="2">
        <f>2*COUNTIF(I$1:I158,"yes")/(COUNTIF(I$1:I158,"yes")+O$3+(O$1-O$3-(COUNTIF(I160:I$432,"no")+O$1-O$2)))</f>
        <v>0.64489795918367343</v>
      </c>
      <c r="M159" s="2">
        <f t="shared" si="4"/>
        <v>8.1805943874909068E-3</v>
      </c>
    </row>
    <row r="160" spans="1:13" x14ac:dyDescent="0.35">
      <c r="A160" t="s">
        <v>258</v>
      </c>
      <c r="B160" t="s">
        <v>15</v>
      </c>
      <c r="C160" t="s">
        <v>9</v>
      </c>
      <c r="D160" t="s">
        <v>38</v>
      </c>
      <c r="E160" t="s">
        <v>259</v>
      </c>
      <c r="F160" t="s">
        <v>12</v>
      </c>
      <c r="G160" s="1" t="s">
        <v>13</v>
      </c>
      <c r="H160" s="3">
        <v>357.7</v>
      </c>
      <c r="I160" t="s">
        <v>327</v>
      </c>
      <c r="J160" s="2">
        <f>(1 - (COUNTIF(I161:I$432,"no")+O$1-O$2))/(O$1-O$3)</f>
        <v>-0.27027027027027029</v>
      </c>
      <c r="K160" s="2">
        <f>COUNTIF(I$1:I159,"yes")/O$3</f>
        <v>0.90804597701149425</v>
      </c>
      <c r="L160" s="2">
        <f>2*COUNTIF(I$1:I159,"yes")/(COUNTIF(I$1:I159,"yes")+O$3+(O$1-O$3-(COUNTIF(I161:I$432,"no")+O$1-O$2)))</f>
        <v>0.64227642276422769</v>
      </c>
      <c r="M160" s="2">
        <f t="shared" si="4"/>
        <v>8.1805943874909571E-3</v>
      </c>
    </row>
    <row r="161" spans="1:13" x14ac:dyDescent="0.35">
      <c r="A161" t="s">
        <v>260</v>
      </c>
      <c r="B161" t="s">
        <v>9</v>
      </c>
      <c r="C161" t="s">
        <v>53</v>
      </c>
      <c r="D161" t="s">
        <v>261</v>
      </c>
      <c r="E161" t="s">
        <v>12</v>
      </c>
      <c r="F161" t="s">
        <v>13</v>
      </c>
      <c r="G161" s="1">
        <v>353.7</v>
      </c>
      <c r="H161" s="3">
        <v>6.7000000000000002E-105</v>
      </c>
      <c r="I161" t="s">
        <v>327</v>
      </c>
      <c r="J161" s="2">
        <f>(1 - (COUNTIF(I162:I$432,"no")+O$1-O$2))/(O$1-O$3)</f>
        <v>-0.26126126126126126</v>
      </c>
      <c r="K161" s="2">
        <f>COUNTIF(I$1:I160,"yes")/O$3</f>
        <v>0.90804597701149425</v>
      </c>
      <c r="L161" s="2">
        <f>2*COUNTIF(I$1:I160,"yes")/(COUNTIF(I$1:I160,"yes")+O$3+(O$1-O$3-(COUNTIF(I162:I$432,"no")+O$1-O$2)))</f>
        <v>0.63967611336032393</v>
      </c>
      <c r="M161" s="2">
        <f t="shared" si="4"/>
        <v>0</v>
      </c>
    </row>
    <row r="162" spans="1:13" x14ac:dyDescent="0.35">
      <c r="A162" t="s">
        <v>262</v>
      </c>
      <c r="B162" t="s">
        <v>9</v>
      </c>
      <c r="C162" t="s">
        <v>263</v>
      </c>
      <c r="D162" t="s">
        <v>264</v>
      </c>
      <c r="E162" t="s">
        <v>12</v>
      </c>
      <c r="F162" t="s">
        <v>13</v>
      </c>
      <c r="G162" s="1">
        <v>351.4</v>
      </c>
      <c r="H162" s="3">
        <v>3.1999999999999999E-104</v>
      </c>
      <c r="I162" t="s">
        <v>326</v>
      </c>
      <c r="J162" s="2">
        <f>(1 - (COUNTIF(I163:I$432,"no")+O$1-O$2))/(O$1-O$3)</f>
        <v>-0.26126126126126126</v>
      </c>
      <c r="K162" s="2">
        <f>COUNTIF(I$1:I161,"yes")/O$3</f>
        <v>0.90804597701149425</v>
      </c>
      <c r="L162" s="2">
        <f>2*COUNTIF(I$1:I161,"yes")/(COUNTIF(I$1:I161,"yes")+O$3+(O$1-O$3-(COUNTIF(I163:I$432,"no")+O$1-O$2)))</f>
        <v>0.63967611336032393</v>
      </c>
      <c r="M162" s="2">
        <f t="shared" ref="M162:M198" si="5">(J163-J162)*(K163+K162)/2</f>
        <v>8.2323703013358358E-3</v>
      </c>
    </row>
    <row r="163" spans="1:13" x14ac:dyDescent="0.35">
      <c r="A163" t="s">
        <v>265</v>
      </c>
      <c r="B163" t="s">
        <v>9</v>
      </c>
      <c r="C163" t="s">
        <v>184</v>
      </c>
      <c r="D163" t="s">
        <v>137</v>
      </c>
      <c r="E163" t="s">
        <v>12</v>
      </c>
      <c r="F163" t="s">
        <v>13</v>
      </c>
      <c r="G163" s="1">
        <v>334.4</v>
      </c>
      <c r="H163" s="3">
        <v>4.2999999999999999E-99</v>
      </c>
      <c r="I163" t="s">
        <v>327</v>
      </c>
      <c r="J163" s="2">
        <f>(1 - (COUNTIF(I164:I$432,"no")+O$1-O$2))/(O$1-O$3)</f>
        <v>-0.25225225225225223</v>
      </c>
      <c r="K163" s="2">
        <f>COUNTIF(I$1:I162,"yes")/O$3</f>
        <v>0.91954022988505746</v>
      </c>
      <c r="L163" s="2">
        <f>2*COUNTIF(I$1:I162,"yes")/(COUNTIF(I$1:I162,"yes")+O$3+(O$1-O$3-(COUNTIF(I164:I$432,"no")+O$1-O$2)))</f>
        <v>0.64257028112449799</v>
      </c>
      <c r="M163" s="2">
        <f t="shared" si="5"/>
        <v>8.2841462151806641E-3</v>
      </c>
    </row>
    <row r="164" spans="1:13" x14ac:dyDescent="0.35">
      <c r="A164" t="s">
        <v>266</v>
      </c>
      <c r="B164" t="s">
        <v>9</v>
      </c>
      <c r="C164" t="s">
        <v>184</v>
      </c>
      <c r="D164" t="s">
        <v>137</v>
      </c>
      <c r="E164" t="s">
        <v>12</v>
      </c>
      <c r="F164" t="s">
        <v>13</v>
      </c>
      <c r="G164" s="1">
        <v>334.4</v>
      </c>
      <c r="H164" s="3">
        <v>4.2999999999999999E-99</v>
      </c>
      <c r="I164" t="s">
        <v>327</v>
      </c>
      <c r="J164" s="2">
        <f>(1 - (COUNTIF(I165:I$432,"no")+O$1-O$2))/(O$1-O$3)</f>
        <v>-0.24324324324324326</v>
      </c>
      <c r="K164" s="2">
        <f>COUNTIF(I$1:I163,"yes")/O$3</f>
        <v>0.91954022988505746</v>
      </c>
      <c r="L164" s="2">
        <f>2*COUNTIF(I$1:I163,"yes")/(COUNTIF(I$1:I163,"yes")+O$3+(O$1-O$3-(COUNTIF(I165:I$432,"no")+O$1-O$2)))</f>
        <v>0.64</v>
      </c>
      <c r="M164" s="2">
        <f t="shared" si="5"/>
        <v>0</v>
      </c>
    </row>
    <row r="165" spans="1:13" x14ac:dyDescent="0.35">
      <c r="A165" t="s">
        <v>267</v>
      </c>
      <c r="B165" t="s">
        <v>9</v>
      </c>
      <c r="C165" t="s">
        <v>268</v>
      </c>
      <c r="D165" t="s">
        <v>192</v>
      </c>
      <c r="E165" t="s">
        <v>12</v>
      </c>
      <c r="F165" t="s">
        <v>13</v>
      </c>
      <c r="G165" s="1">
        <v>334</v>
      </c>
      <c r="H165" s="3">
        <v>5.7999999999999997E-99</v>
      </c>
      <c r="I165" t="s">
        <v>326</v>
      </c>
      <c r="J165" s="2">
        <f>(1 - (COUNTIF(I166:I$432,"no")+O$1-O$2))/(O$1-O$3)</f>
        <v>-0.24324324324324326</v>
      </c>
      <c r="K165" s="2">
        <f>COUNTIF(I$1:I164,"yes")/O$3</f>
        <v>0.91954022988505746</v>
      </c>
      <c r="L165" s="2">
        <f>2*COUNTIF(I$1:I164,"yes")/(COUNTIF(I$1:I164,"yes")+O$3+(O$1-O$3-(COUNTIF(I166:I$432,"no")+O$1-O$2)))</f>
        <v>0.64</v>
      </c>
      <c r="M165" s="2">
        <f t="shared" si="5"/>
        <v>0</v>
      </c>
    </row>
    <row r="166" spans="1:13" x14ac:dyDescent="0.35">
      <c r="A166" t="s">
        <v>269</v>
      </c>
      <c r="B166" t="s">
        <v>9</v>
      </c>
      <c r="C166" t="s">
        <v>99</v>
      </c>
      <c r="D166" t="s">
        <v>270</v>
      </c>
      <c r="E166" t="s">
        <v>12</v>
      </c>
      <c r="F166" t="s">
        <v>13</v>
      </c>
      <c r="G166" s="1">
        <v>325.10000000000002</v>
      </c>
      <c r="H166" s="3">
        <v>2.8000000000000002E-96</v>
      </c>
      <c r="I166" t="s">
        <v>326</v>
      </c>
      <c r="J166" s="2">
        <f>(1 - (COUNTIF(I167:I$432,"no")+O$1-O$2))/(O$1-O$3)</f>
        <v>-0.24324324324324326</v>
      </c>
      <c r="K166" s="2">
        <f>COUNTIF(I$1:I165,"yes")/O$3</f>
        <v>0.93103448275862066</v>
      </c>
      <c r="L166" s="2">
        <f>2*COUNTIF(I$1:I165,"yes")/(COUNTIF(I$1:I165,"yes")+O$3+(O$1-O$3-(COUNTIF(I167:I$432,"no")+O$1-O$2)))</f>
        <v>0.64541832669322707</v>
      </c>
      <c r="M166" s="2">
        <f t="shared" si="5"/>
        <v>0</v>
      </c>
    </row>
    <row r="167" spans="1:13" x14ac:dyDescent="0.35">
      <c r="A167" t="s">
        <v>271</v>
      </c>
      <c r="B167" t="s">
        <v>9</v>
      </c>
      <c r="C167" t="s">
        <v>64</v>
      </c>
      <c r="D167" t="s">
        <v>18</v>
      </c>
      <c r="E167" t="s">
        <v>12</v>
      </c>
      <c r="F167" t="s">
        <v>13</v>
      </c>
      <c r="G167" s="1">
        <v>324.2</v>
      </c>
      <c r="H167" s="3" t="s">
        <v>272</v>
      </c>
      <c r="I167" t="s">
        <v>326</v>
      </c>
      <c r="J167" s="2">
        <f>(1 - (COUNTIF(I168:I$432,"no")+O$1-O$2))/(O$1-O$3)</f>
        <v>-0.24324324324324326</v>
      </c>
      <c r="K167" s="2">
        <f>COUNTIF(I$1:I166,"yes")/O$3</f>
        <v>0.94252873563218387</v>
      </c>
      <c r="L167" s="2">
        <f>2*COUNTIF(I$1:I166,"yes")/(COUNTIF(I$1:I166,"yes")+O$3+(O$1-O$3-(COUNTIF(I168:I$432,"no")+O$1-O$2)))</f>
        <v>0.65079365079365081</v>
      </c>
      <c r="M167" s="2">
        <f t="shared" si="5"/>
        <v>0</v>
      </c>
    </row>
    <row r="168" spans="1:13" x14ac:dyDescent="0.35">
      <c r="A168" t="s">
        <v>273</v>
      </c>
      <c r="B168" t="s">
        <v>9</v>
      </c>
      <c r="C168" t="s">
        <v>64</v>
      </c>
      <c r="D168" t="s">
        <v>18</v>
      </c>
      <c r="E168" t="s">
        <v>12</v>
      </c>
      <c r="F168" t="s">
        <v>13</v>
      </c>
      <c r="G168" s="1">
        <v>324.2</v>
      </c>
      <c r="H168" s="3" t="s">
        <v>272</v>
      </c>
      <c r="I168" t="s">
        <v>326</v>
      </c>
      <c r="J168" s="2">
        <f>(1 - (COUNTIF(I169:I$432,"no")+O$1-O$2))/(O$1-O$3)</f>
        <v>-0.24324324324324326</v>
      </c>
      <c r="K168" s="2">
        <f>COUNTIF(I$1:I167,"yes")/O$3</f>
        <v>0.95402298850574707</v>
      </c>
      <c r="L168" s="2">
        <f>2*COUNTIF(I$1:I167,"yes")/(COUNTIF(I$1:I167,"yes")+O$3+(O$1-O$3-(COUNTIF(I169:I$432,"no")+O$1-O$2)))</f>
        <v>0.65612648221343872</v>
      </c>
      <c r="M168" s="2">
        <f t="shared" si="5"/>
        <v>8.6465776120948721E-3</v>
      </c>
    </row>
    <row r="169" spans="1:13" x14ac:dyDescent="0.35">
      <c r="A169" t="s">
        <v>274</v>
      </c>
      <c r="B169" t="s">
        <v>9</v>
      </c>
      <c r="C169" t="s">
        <v>275</v>
      </c>
      <c r="D169" t="s">
        <v>276</v>
      </c>
      <c r="E169" t="s">
        <v>12</v>
      </c>
      <c r="F169" t="s">
        <v>13</v>
      </c>
      <c r="G169" s="1">
        <v>310.7</v>
      </c>
      <c r="H169" s="3">
        <v>5.7000000000000001E-92</v>
      </c>
      <c r="I169" t="s">
        <v>327</v>
      </c>
      <c r="J169" s="2">
        <f>(1 - (COUNTIF(I170:I$432,"no")+O$1-O$2))/(O$1-O$3)</f>
        <v>-0.23423423423423423</v>
      </c>
      <c r="K169" s="2">
        <f>COUNTIF(I$1:I168,"yes")/O$3</f>
        <v>0.96551724137931039</v>
      </c>
      <c r="L169" s="2">
        <f>2*COUNTIF(I$1:I168,"yes")/(COUNTIF(I$1:I168,"yes")+O$3+(O$1-O$3-(COUNTIF(I170:I$432,"no")+O$1-O$2)))</f>
        <v>0.6588235294117647</v>
      </c>
      <c r="M169" s="2">
        <f t="shared" si="5"/>
        <v>0</v>
      </c>
    </row>
    <row r="170" spans="1:13" x14ac:dyDescent="0.35">
      <c r="A170" t="s">
        <v>277</v>
      </c>
      <c r="B170" t="s">
        <v>9</v>
      </c>
      <c r="C170" t="s">
        <v>12</v>
      </c>
      <c r="D170" t="s">
        <v>278</v>
      </c>
      <c r="E170" t="s">
        <v>279</v>
      </c>
      <c r="F170" t="s">
        <v>15</v>
      </c>
      <c r="G170" s="1" t="s">
        <v>12</v>
      </c>
      <c r="H170" s="3" t="s">
        <v>13</v>
      </c>
      <c r="I170" t="s">
        <v>326</v>
      </c>
      <c r="J170" s="2">
        <f>(1 - (COUNTIF(I171:I$432,"no")+O$1-O$2))/(O$1-O$3)</f>
        <v>-0.23423423423423423</v>
      </c>
      <c r="K170" s="2">
        <f>COUNTIF(I$1:I169,"yes")/O$3</f>
        <v>0.96551724137931039</v>
      </c>
      <c r="L170" s="2">
        <f>2*COUNTIF(I$1:I169,"yes")/(COUNTIF(I$1:I169,"yes")+O$3+(O$1-O$3-(COUNTIF(I171:I$432,"no")+O$1-O$2)))</f>
        <v>0.6588235294117647</v>
      </c>
      <c r="M170" s="2">
        <f t="shared" si="5"/>
        <v>8.7501294397846034E-3</v>
      </c>
    </row>
    <row r="171" spans="1:13" x14ac:dyDescent="0.35">
      <c r="A171" t="s">
        <v>280</v>
      </c>
      <c r="B171" t="s">
        <v>9</v>
      </c>
      <c r="C171" t="s">
        <v>12</v>
      </c>
      <c r="D171" t="s">
        <v>278</v>
      </c>
      <c r="E171" t="s">
        <v>279</v>
      </c>
      <c r="F171" t="s">
        <v>15</v>
      </c>
      <c r="G171" s="1" t="s">
        <v>12</v>
      </c>
      <c r="H171" s="3" t="s">
        <v>13</v>
      </c>
      <c r="I171" t="s">
        <v>327</v>
      </c>
      <c r="J171" s="2">
        <f>(1 - (COUNTIF(I172:I$432,"no")+O$1-O$2))/(O$1-O$3)</f>
        <v>-0.22522522522522523</v>
      </c>
      <c r="K171" s="2">
        <f>COUNTIF(I$1:I170,"yes")/O$3</f>
        <v>0.97701149425287359</v>
      </c>
      <c r="L171" s="2">
        <f>2*COUNTIF(I$1:I170,"yes")/(COUNTIF(I$1:I170,"yes")+O$3+(O$1-O$3-(COUNTIF(I172:I$432,"no")+O$1-O$2)))</f>
        <v>0.66147859922178986</v>
      </c>
      <c r="M171" s="2">
        <f t="shared" si="5"/>
        <v>8.8019053536294838E-3</v>
      </c>
    </row>
    <row r="172" spans="1:13" x14ac:dyDescent="0.35">
      <c r="A172" t="s">
        <v>281</v>
      </c>
      <c r="B172" t="s">
        <v>9</v>
      </c>
      <c r="C172" t="s">
        <v>168</v>
      </c>
      <c r="D172" t="s">
        <v>204</v>
      </c>
      <c r="E172" t="s">
        <v>12</v>
      </c>
      <c r="F172" t="s">
        <v>13</v>
      </c>
      <c r="G172" s="1">
        <v>254.2</v>
      </c>
      <c r="H172" s="3">
        <v>6.1000000000000004E-75</v>
      </c>
      <c r="I172" t="s">
        <v>327</v>
      </c>
      <c r="J172" s="2">
        <f>(1 - (COUNTIF(I173:I$432,"no")+O$1-O$2))/(O$1-O$3)</f>
        <v>-0.21621621621621623</v>
      </c>
      <c r="K172" s="2">
        <f>COUNTIF(I$1:I171,"yes")/O$3</f>
        <v>0.97701149425287359</v>
      </c>
      <c r="L172" s="2">
        <f>2*COUNTIF(I$1:I171,"yes")/(COUNTIF(I$1:I171,"yes")+O$3+(O$1-O$3-(COUNTIF(I173:I$432,"no")+O$1-O$2)))</f>
        <v>0.65891472868217049</v>
      </c>
      <c r="M172" s="2">
        <f t="shared" si="5"/>
        <v>8.8019053536295098E-3</v>
      </c>
    </row>
    <row r="173" spans="1:13" x14ac:dyDescent="0.35">
      <c r="A173" t="s">
        <v>282</v>
      </c>
      <c r="B173" t="s">
        <v>9</v>
      </c>
      <c r="C173" t="s">
        <v>168</v>
      </c>
      <c r="D173" t="s">
        <v>204</v>
      </c>
      <c r="E173" t="s">
        <v>12</v>
      </c>
      <c r="F173" t="s">
        <v>13</v>
      </c>
      <c r="G173" s="1">
        <v>254.2</v>
      </c>
      <c r="H173" s="3">
        <v>6.1000000000000004E-75</v>
      </c>
      <c r="I173" t="s">
        <v>327</v>
      </c>
      <c r="J173" s="2">
        <f>(1 - (COUNTIF(I174:I$432,"no")+O$1-O$2))/(O$1-O$3)</f>
        <v>-0.2072072072072072</v>
      </c>
      <c r="K173" s="2">
        <f>COUNTIF(I$1:I172,"yes")/O$3</f>
        <v>0.97701149425287359</v>
      </c>
      <c r="L173" s="2">
        <f>2*COUNTIF(I$1:I172,"yes")/(COUNTIF(I$1:I172,"yes")+O$3+(O$1-O$3-(COUNTIF(I174:I$432,"no")+O$1-O$2)))</f>
        <v>0.65637065637065639</v>
      </c>
      <c r="M173" s="2">
        <f t="shared" si="5"/>
        <v>8.8019053536294838E-3</v>
      </c>
    </row>
    <row r="174" spans="1:13" x14ac:dyDescent="0.35">
      <c r="A174" t="s">
        <v>283</v>
      </c>
      <c r="B174" t="s">
        <v>9</v>
      </c>
      <c r="C174" t="s">
        <v>168</v>
      </c>
      <c r="D174" t="s">
        <v>204</v>
      </c>
      <c r="E174" t="s">
        <v>12</v>
      </c>
      <c r="F174" t="s">
        <v>13</v>
      </c>
      <c r="G174" s="1">
        <v>254.2</v>
      </c>
      <c r="H174" s="3">
        <v>6.1000000000000004E-75</v>
      </c>
      <c r="I174" t="s">
        <v>327</v>
      </c>
      <c r="J174" s="2">
        <f>(1 - (COUNTIF(I175:I$432,"no")+O$1-O$2))/(O$1-O$3)</f>
        <v>-0.1981981981981982</v>
      </c>
      <c r="K174" s="2">
        <f>COUNTIF(I$1:I173,"yes")/O$3</f>
        <v>0.97701149425287359</v>
      </c>
      <c r="L174" s="2">
        <f>2*COUNTIF(I$1:I173,"yes")/(COUNTIF(I$1:I173,"yes")+O$3+(O$1-O$3-(COUNTIF(I175:I$432,"no")+O$1-O$2)))</f>
        <v>0.65384615384615385</v>
      </c>
      <c r="M174" s="2">
        <f t="shared" si="5"/>
        <v>8.8019053536294838E-3</v>
      </c>
    </row>
    <row r="175" spans="1:13" x14ac:dyDescent="0.35">
      <c r="A175" t="s">
        <v>284</v>
      </c>
      <c r="B175" t="s">
        <v>9</v>
      </c>
      <c r="C175" t="s">
        <v>168</v>
      </c>
      <c r="D175" t="s">
        <v>204</v>
      </c>
      <c r="E175" t="s">
        <v>12</v>
      </c>
      <c r="F175" t="s">
        <v>13</v>
      </c>
      <c r="G175" s="1">
        <v>254.2</v>
      </c>
      <c r="H175" s="3">
        <v>6.1000000000000004E-75</v>
      </c>
      <c r="I175" t="s">
        <v>327</v>
      </c>
      <c r="J175" s="2">
        <f>(1 - (COUNTIF(I176:I$432,"no")+O$1-O$2))/(O$1-O$3)</f>
        <v>-0.1891891891891892</v>
      </c>
      <c r="K175" s="2">
        <f>COUNTIF(I$1:I174,"yes")/O$3</f>
        <v>0.97701149425287359</v>
      </c>
      <c r="L175" s="2">
        <f>2*COUNTIF(I$1:I174,"yes")/(COUNTIF(I$1:I174,"yes")+O$3+(O$1-O$3-(COUNTIF(I176:I$432,"no")+O$1-O$2)))</f>
        <v>0.65134099616858232</v>
      </c>
      <c r="M175" s="2">
        <f t="shared" si="5"/>
        <v>8.8019053536295098E-3</v>
      </c>
    </row>
    <row r="176" spans="1:13" x14ac:dyDescent="0.35">
      <c r="A176" t="s">
        <v>285</v>
      </c>
      <c r="B176" t="s">
        <v>9</v>
      </c>
      <c r="C176" t="s">
        <v>168</v>
      </c>
      <c r="D176" t="s">
        <v>204</v>
      </c>
      <c r="E176" t="s">
        <v>12</v>
      </c>
      <c r="F176" t="s">
        <v>13</v>
      </c>
      <c r="G176" s="1">
        <v>254.2</v>
      </c>
      <c r="H176" s="3">
        <v>6.1000000000000004E-75</v>
      </c>
      <c r="I176" t="s">
        <v>327</v>
      </c>
      <c r="J176" s="2">
        <f>(1 - (COUNTIF(I177:I$432,"no")+O$1-O$2))/(O$1-O$3)</f>
        <v>-0.18018018018018017</v>
      </c>
      <c r="K176" s="2">
        <f>COUNTIF(I$1:I175,"yes")/O$3</f>
        <v>0.97701149425287359</v>
      </c>
      <c r="L176" s="2">
        <f>2*COUNTIF(I$1:I175,"yes")/(COUNTIF(I$1:I175,"yes")+O$3+(O$1-O$3-(COUNTIF(I177:I$432,"no")+O$1-O$2)))</f>
        <v>0.64885496183206104</v>
      </c>
      <c r="M176" s="2">
        <f t="shared" si="5"/>
        <v>0</v>
      </c>
    </row>
    <row r="177" spans="1:13" x14ac:dyDescent="0.35">
      <c r="A177" t="s">
        <v>286</v>
      </c>
      <c r="B177" t="s">
        <v>9</v>
      </c>
      <c r="C177" t="s">
        <v>287</v>
      </c>
      <c r="D177" t="s">
        <v>288</v>
      </c>
      <c r="E177" t="s">
        <v>12</v>
      </c>
      <c r="F177" t="s">
        <v>13</v>
      </c>
      <c r="G177" s="1">
        <v>243.9</v>
      </c>
      <c r="H177" s="3">
        <v>7.6E-72</v>
      </c>
      <c r="I177" t="s">
        <v>326</v>
      </c>
      <c r="J177" s="2">
        <f>(1 - (COUNTIF(I178:I$432,"no")+O$1-O$2))/(O$1-O$3)</f>
        <v>-0.18018018018018017</v>
      </c>
      <c r="K177" s="2">
        <f>COUNTIF(I$1:I176,"yes")/O$3</f>
        <v>0.97701149425287359</v>
      </c>
      <c r="L177" s="2">
        <f>2*COUNTIF(I$1:I176,"yes")/(COUNTIF(I$1:I176,"yes")+O$3+(O$1-O$3-(COUNTIF(I178:I$432,"no")+O$1-O$2)))</f>
        <v>0.64885496183206104</v>
      </c>
      <c r="M177" s="2">
        <f t="shared" si="5"/>
        <v>8.8536812674743625E-3</v>
      </c>
    </row>
    <row r="178" spans="1:13" x14ac:dyDescent="0.35">
      <c r="A178" t="s">
        <v>289</v>
      </c>
      <c r="B178" t="s">
        <v>9</v>
      </c>
      <c r="C178" t="s">
        <v>268</v>
      </c>
      <c r="D178" t="s">
        <v>290</v>
      </c>
      <c r="E178" t="s">
        <v>12</v>
      </c>
      <c r="F178" t="s">
        <v>13</v>
      </c>
      <c r="G178" s="1">
        <v>240</v>
      </c>
      <c r="H178" s="3">
        <v>1.0999999999999999E-70</v>
      </c>
      <c r="I178" t="s">
        <v>327</v>
      </c>
      <c r="J178" s="2">
        <f>(1 - (COUNTIF(I179:I$432,"no")+O$1-O$2))/(O$1-O$3)</f>
        <v>-0.17117117117117117</v>
      </c>
      <c r="K178" s="2">
        <f>COUNTIF(I$1:I177,"yes")/O$3</f>
        <v>0.9885057471264368</v>
      </c>
      <c r="L178" s="2">
        <f>2*COUNTIF(I$1:I177,"yes")/(COUNTIF(I$1:I177,"yes")+O$3+(O$1-O$3-(COUNTIF(I179:I$432,"no")+O$1-O$2)))</f>
        <v>0.65151515151515149</v>
      </c>
      <c r="M178" s="2">
        <f t="shared" si="5"/>
        <v>8.9054571813192412E-3</v>
      </c>
    </row>
    <row r="179" spans="1:13" x14ac:dyDescent="0.35">
      <c r="A179" t="s">
        <v>291</v>
      </c>
      <c r="B179" t="s">
        <v>9</v>
      </c>
      <c r="C179" t="s">
        <v>275</v>
      </c>
      <c r="D179" t="s">
        <v>292</v>
      </c>
      <c r="E179" t="s">
        <v>12</v>
      </c>
      <c r="F179" t="s">
        <v>13</v>
      </c>
      <c r="G179" s="1">
        <v>238</v>
      </c>
      <c r="H179" s="3">
        <v>4.5000000000000002E-70</v>
      </c>
      <c r="I179" t="s">
        <v>327</v>
      </c>
      <c r="J179" s="2">
        <f>(1 - (COUNTIF(I180:I$432,"no")+O$1-O$2))/(O$1-O$3)</f>
        <v>-0.16216216216216217</v>
      </c>
      <c r="K179" s="2">
        <f>COUNTIF(I$1:I178,"yes")/O$3</f>
        <v>0.9885057471264368</v>
      </c>
      <c r="L179" s="2">
        <f>2*COUNTIF(I$1:I178,"yes")/(COUNTIF(I$1:I178,"yes")+O$3+(O$1-O$3-(COUNTIF(I180:I$432,"no")+O$1-O$2)))</f>
        <v>0.64905660377358487</v>
      </c>
      <c r="M179" s="2">
        <f t="shared" si="5"/>
        <v>8.9054571813192689E-3</v>
      </c>
    </row>
    <row r="180" spans="1:13" x14ac:dyDescent="0.35">
      <c r="A180" t="s">
        <v>293</v>
      </c>
      <c r="B180" t="s">
        <v>9</v>
      </c>
      <c r="C180" t="s">
        <v>268</v>
      </c>
      <c r="D180" t="s">
        <v>290</v>
      </c>
      <c r="E180" t="s">
        <v>12</v>
      </c>
      <c r="F180" t="s">
        <v>13</v>
      </c>
      <c r="G180" s="1">
        <v>237</v>
      </c>
      <c r="H180" s="3">
        <v>8.7999999999999996E-70</v>
      </c>
      <c r="I180" t="s">
        <v>327</v>
      </c>
      <c r="J180" s="2">
        <f>(1 - (COUNTIF(I181:I$432,"no")+O$1-O$2))/(O$1-O$3)</f>
        <v>-0.15315315315315314</v>
      </c>
      <c r="K180" s="2">
        <f>COUNTIF(I$1:I179,"yes")/O$3</f>
        <v>0.9885057471264368</v>
      </c>
      <c r="L180" s="2">
        <f>2*COUNTIF(I$1:I179,"yes")/(COUNTIF(I$1:I179,"yes")+O$3+(O$1-O$3-(COUNTIF(I181:I$432,"no")+O$1-O$2)))</f>
        <v>0.64661654135338342</v>
      </c>
      <c r="M180" s="2">
        <f t="shared" si="5"/>
        <v>8.9054571813192412E-3</v>
      </c>
    </row>
    <row r="181" spans="1:13" x14ac:dyDescent="0.35">
      <c r="A181" t="s">
        <v>294</v>
      </c>
      <c r="B181" t="s">
        <v>9</v>
      </c>
      <c r="C181" t="s">
        <v>268</v>
      </c>
      <c r="D181" t="s">
        <v>290</v>
      </c>
      <c r="E181" t="s">
        <v>12</v>
      </c>
      <c r="F181" t="s">
        <v>13</v>
      </c>
      <c r="G181" s="1">
        <v>236</v>
      </c>
      <c r="H181" s="3">
        <v>1.8000000000000001E-69</v>
      </c>
      <c r="I181" t="s">
        <v>327</v>
      </c>
      <c r="J181" s="2">
        <f>(1 - (COUNTIF(I182:I$432,"no")+O$1-O$2))/(O$1-O$3)</f>
        <v>-0.14414414414414414</v>
      </c>
      <c r="K181" s="2">
        <f>COUNTIF(I$1:I180,"yes")/O$3</f>
        <v>0.9885057471264368</v>
      </c>
      <c r="L181" s="2">
        <f>2*COUNTIF(I$1:I180,"yes")/(COUNTIF(I$1:I180,"yes")+O$3+(O$1-O$3-(COUNTIF(I182:I$432,"no")+O$1-O$2)))</f>
        <v>0.64419475655430714</v>
      </c>
      <c r="M181" s="2">
        <f t="shared" si="5"/>
        <v>8.9054571813192412E-3</v>
      </c>
    </row>
    <row r="182" spans="1:13" x14ac:dyDescent="0.35">
      <c r="A182" t="s">
        <v>295</v>
      </c>
      <c r="B182" t="s">
        <v>9</v>
      </c>
      <c r="C182" t="s">
        <v>268</v>
      </c>
      <c r="D182" t="s">
        <v>290</v>
      </c>
      <c r="E182" t="s">
        <v>12</v>
      </c>
      <c r="F182" t="s">
        <v>13</v>
      </c>
      <c r="G182" s="1">
        <v>233.5</v>
      </c>
      <c r="H182" s="3" t="s">
        <v>296</v>
      </c>
      <c r="I182" t="s">
        <v>327</v>
      </c>
      <c r="J182" s="2">
        <f>(1 - (COUNTIF(I183:I$432,"no")+O$1-O$2))/(O$1-O$3)</f>
        <v>-0.13513513513513514</v>
      </c>
      <c r="K182" s="2">
        <f>COUNTIF(I$1:I181,"yes")/O$3</f>
        <v>0.9885057471264368</v>
      </c>
      <c r="L182" s="2">
        <f>2*COUNTIF(I$1:I181,"yes")/(COUNTIF(I$1:I181,"yes")+O$3+(O$1-O$3-(COUNTIF(I183:I$432,"no")+O$1-O$2)))</f>
        <v>0.64179104477611937</v>
      </c>
      <c r="M182" s="2">
        <f t="shared" si="5"/>
        <v>8.9054571813192689E-3</v>
      </c>
    </row>
    <row r="183" spans="1:13" x14ac:dyDescent="0.35">
      <c r="A183" t="s">
        <v>297</v>
      </c>
      <c r="B183" t="s">
        <v>9</v>
      </c>
      <c r="C183" t="s">
        <v>268</v>
      </c>
      <c r="D183" t="s">
        <v>169</v>
      </c>
      <c r="E183" t="s">
        <v>12</v>
      </c>
      <c r="F183" t="s">
        <v>13</v>
      </c>
      <c r="G183" s="1">
        <v>226.9</v>
      </c>
      <c r="H183" s="3">
        <v>9.7000000000000006E-67</v>
      </c>
      <c r="I183" t="s">
        <v>327</v>
      </c>
      <c r="J183" s="2">
        <f>(1 - (COUNTIF(I184:I$432,"no")+O$1-O$2))/(O$1-O$3)</f>
        <v>-0.12612612612612611</v>
      </c>
      <c r="K183" s="2">
        <f>COUNTIF(I$1:I182,"yes")/O$3</f>
        <v>0.9885057471264368</v>
      </c>
      <c r="L183" s="2">
        <f>2*COUNTIF(I$1:I182,"yes")/(COUNTIF(I$1:I182,"yes")+O$3+(O$1-O$3-(COUNTIF(I184:I$432,"no")+O$1-O$2)))</f>
        <v>0.63940520446096649</v>
      </c>
      <c r="M183" s="2">
        <f t="shared" si="5"/>
        <v>0</v>
      </c>
    </row>
    <row r="184" spans="1:13" x14ac:dyDescent="0.35">
      <c r="A184" t="s">
        <v>298</v>
      </c>
      <c r="B184" t="s">
        <v>9</v>
      </c>
      <c r="C184" t="s">
        <v>24</v>
      </c>
      <c r="D184" t="s">
        <v>292</v>
      </c>
      <c r="E184" t="s">
        <v>12</v>
      </c>
      <c r="F184" t="s">
        <v>13</v>
      </c>
      <c r="G184" s="1">
        <v>210.8</v>
      </c>
      <c r="H184" s="3">
        <v>6.8999999999999996E-62</v>
      </c>
      <c r="I184" t="s">
        <v>326</v>
      </c>
      <c r="J184" s="2">
        <f>(1 - (COUNTIF(I185:I$432,"no")+O$1-O$2))/(O$1-O$3)</f>
        <v>-0.12612612612612611</v>
      </c>
      <c r="K184" s="2">
        <f>COUNTIF(I$1:I183,"yes")/O$3</f>
        <v>0.9885057471264368</v>
      </c>
      <c r="L184" s="2">
        <f>2*COUNTIF(I$1:I183,"yes")/(COUNTIF(I$1:I183,"yes")+O$3+(O$1-O$3-(COUNTIF(I185:I$432,"no")+O$1-O$2)))</f>
        <v>0.63940520446096649</v>
      </c>
      <c r="M184" s="2">
        <f t="shared" si="5"/>
        <v>8.9572330951641198E-3</v>
      </c>
    </row>
    <row r="185" spans="1:13" x14ac:dyDescent="0.35">
      <c r="A185" t="s">
        <v>299</v>
      </c>
      <c r="B185" t="s">
        <v>9</v>
      </c>
      <c r="C185" t="s">
        <v>268</v>
      </c>
      <c r="D185" t="s">
        <v>247</v>
      </c>
      <c r="E185" t="s">
        <v>12</v>
      </c>
      <c r="F185" t="s">
        <v>13</v>
      </c>
      <c r="G185" s="1">
        <v>209.5</v>
      </c>
      <c r="H185" s="3">
        <v>1.8000000000000001E-61</v>
      </c>
      <c r="I185" t="s">
        <v>327</v>
      </c>
      <c r="J185" s="2">
        <f>(1 - (COUNTIF(I186:I$432,"no")+O$1-O$2))/(O$1-O$3)</f>
        <v>-0.11711711711711711</v>
      </c>
      <c r="K185" s="2">
        <f>COUNTIF(I$1:I184,"yes")/O$3</f>
        <v>1</v>
      </c>
      <c r="L185" s="2">
        <f>2*COUNTIF(I$1:I184,"yes")/(COUNTIF(I$1:I184,"yes")+O$3+(O$1-O$3-(COUNTIF(I186:I$432,"no")+O$1-O$2)))</f>
        <v>0.64206642066420661</v>
      </c>
      <c r="M185" s="2">
        <f t="shared" si="5"/>
        <v>9.0090090090090003E-3</v>
      </c>
    </row>
    <row r="186" spans="1:13" x14ac:dyDescent="0.35">
      <c r="A186" t="s">
        <v>300</v>
      </c>
      <c r="B186" t="s">
        <v>9</v>
      </c>
      <c r="C186" t="s">
        <v>301</v>
      </c>
      <c r="D186" t="s">
        <v>302</v>
      </c>
      <c r="E186" t="s">
        <v>12</v>
      </c>
      <c r="F186" t="s">
        <v>13</v>
      </c>
      <c r="G186" s="1">
        <v>106</v>
      </c>
      <c r="H186" s="3">
        <v>2.4999999999999999E-30</v>
      </c>
      <c r="I186" t="s">
        <v>327</v>
      </c>
      <c r="J186" s="2">
        <f>(1 - (COUNTIF(I187:I$432,"no")+O$1-O$2))/(O$1-O$3)</f>
        <v>-0.10810810810810811</v>
      </c>
      <c r="K186" s="2">
        <f>COUNTIF(I$1:I185,"yes")/O$3</f>
        <v>1</v>
      </c>
      <c r="L186" s="2">
        <f>2*COUNTIF(I$1:I185,"yes")/(COUNTIF(I$1:I185,"yes")+O$3+(O$1-O$3-(COUNTIF(I187:I$432,"no")+O$1-O$2)))</f>
        <v>0.63970588235294112</v>
      </c>
      <c r="M186" s="2">
        <f t="shared" si="5"/>
        <v>9.0090090090090141E-3</v>
      </c>
    </row>
    <row r="187" spans="1:13" x14ac:dyDescent="0.35">
      <c r="A187" t="s">
        <v>303</v>
      </c>
      <c r="B187" t="s">
        <v>9</v>
      </c>
      <c r="C187" t="s">
        <v>174</v>
      </c>
      <c r="D187" t="s">
        <v>292</v>
      </c>
      <c r="E187" t="s">
        <v>12</v>
      </c>
      <c r="F187" t="s">
        <v>13</v>
      </c>
      <c r="G187" s="1">
        <v>103.7</v>
      </c>
      <c r="H187" s="3">
        <v>1.2E-29</v>
      </c>
      <c r="I187" t="s">
        <v>327</v>
      </c>
      <c r="J187" s="2">
        <f>(1 - (COUNTIF(I188:I$432,"no")+O$1-O$2))/(O$1-O$3)</f>
        <v>-9.90990990990991E-2</v>
      </c>
      <c r="K187" s="2">
        <f>COUNTIF(I$1:I186,"yes")/O$3</f>
        <v>1</v>
      </c>
      <c r="L187" s="2">
        <f>2*COUNTIF(I$1:I186,"yes")/(COUNTIF(I$1:I186,"yes")+O$3+(O$1-O$3-(COUNTIF(I188:I$432,"no")+O$1-O$2)))</f>
        <v>0.63736263736263732</v>
      </c>
      <c r="M187" s="2">
        <f t="shared" si="5"/>
        <v>9.0090090090090141E-3</v>
      </c>
    </row>
    <row r="188" spans="1:13" x14ac:dyDescent="0.35">
      <c r="A188" t="s">
        <v>304</v>
      </c>
      <c r="B188" t="s">
        <v>9</v>
      </c>
      <c r="C188" t="s">
        <v>168</v>
      </c>
      <c r="D188" t="s">
        <v>305</v>
      </c>
      <c r="E188" t="s">
        <v>12</v>
      </c>
      <c r="F188" t="s">
        <v>13</v>
      </c>
      <c r="G188" s="1">
        <v>103.3</v>
      </c>
      <c r="H188" s="3">
        <v>1.6000000000000001E-29</v>
      </c>
      <c r="I188" t="s">
        <v>327</v>
      </c>
      <c r="J188" s="2">
        <f>(1 - (COUNTIF(I189:I$432,"no")+O$1-O$2))/(O$1-O$3)</f>
        <v>-9.0090090090090086E-2</v>
      </c>
      <c r="K188" s="2">
        <f>COUNTIF(I$1:I187,"yes")/O$3</f>
        <v>1</v>
      </c>
      <c r="L188" s="2">
        <f>2*COUNTIF(I$1:I187,"yes")/(COUNTIF(I$1:I187,"yes")+O$3+(O$1-O$3-(COUNTIF(I189:I$432,"no")+O$1-O$2)))</f>
        <v>0.63503649635036497</v>
      </c>
      <c r="M188" s="2">
        <f t="shared" si="5"/>
        <v>9.0090090090090003E-3</v>
      </c>
    </row>
    <row r="189" spans="1:13" x14ac:dyDescent="0.35">
      <c r="A189" t="s">
        <v>306</v>
      </c>
      <c r="B189" t="s">
        <v>9</v>
      </c>
      <c r="C189" t="s">
        <v>168</v>
      </c>
      <c r="D189" t="s">
        <v>305</v>
      </c>
      <c r="E189" t="s">
        <v>12</v>
      </c>
      <c r="F189" t="s">
        <v>13</v>
      </c>
      <c r="G189" s="1">
        <v>100.3</v>
      </c>
      <c r="H189" s="3">
        <v>1.3E-28</v>
      </c>
      <c r="I189" t="s">
        <v>327</v>
      </c>
      <c r="J189" s="2">
        <f>(1 - (COUNTIF(I190:I$432,"no")+O$1-O$2))/(O$1-O$3)</f>
        <v>-8.1081081081081086E-2</v>
      </c>
      <c r="K189" s="2">
        <f>COUNTIF(I$1:I188,"yes")/O$3</f>
        <v>1</v>
      </c>
      <c r="L189" s="2">
        <f>2*COUNTIF(I$1:I188,"yes")/(COUNTIF(I$1:I188,"yes")+O$3+(O$1-O$3-(COUNTIF(I190:I$432,"no")+O$1-O$2)))</f>
        <v>0.63272727272727269</v>
      </c>
      <c r="M189" s="2">
        <f t="shared" si="5"/>
        <v>9.0090090090090141E-3</v>
      </c>
    </row>
    <row r="190" spans="1:13" x14ac:dyDescent="0.35">
      <c r="A190" t="s">
        <v>307</v>
      </c>
      <c r="B190" t="s">
        <v>9</v>
      </c>
      <c r="C190" t="s">
        <v>38</v>
      </c>
      <c r="D190" t="s">
        <v>308</v>
      </c>
      <c r="E190" t="s">
        <v>12</v>
      </c>
      <c r="F190" t="s">
        <v>13</v>
      </c>
      <c r="G190" s="1" t="s">
        <v>15</v>
      </c>
      <c r="H190" s="3">
        <v>90.1</v>
      </c>
      <c r="I190" t="s">
        <v>327</v>
      </c>
      <c r="J190" s="2">
        <f>(1 - (COUNTIF(I191:I$432,"no")+O$1-O$2))/(O$1-O$3)</f>
        <v>-7.2072072072072071E-2</v>
      </c>
      <c r="K190" s="2">
        <f>COUNTIF(I$1:I189,"yes")/O$3</f>
        <v>1</v>
      </c>
      <c r="L190" s="2">
        <f>2*COUNTIF(I$1:I189,"yes")/(COUNTIF(I$1:I189,"yes")+O$3+(O$1-O$3-(COUNTIF(I191:I$432,"no")+O$1-O$2)))</f>
        <v>0.63043478260869568</v>
      </c>
      <c r="M190" s="2">
        <f t="shared" si="5"/>
        <v>9.0090090090090141E-3</v>
      </c>
    </row>
    <row r="191" spans="1:13" x14ac:dyDescent="0.35">
      <c r="A191" t="s">
        <v>309</v>
      </c>
      <c r="B191" t="s">
        <v>9</v>
      </c>
      <c r="C191" t="s">
        <v>310</v>
      </c>
      <c r="D191" t="s">
        <v>247</v>
      </c>
      <c r="E191" t="s">
        <v>12</v>
      </c>
      <c r="F191" t="s">
        <v>13</v>
      </c>
      <c r="G191" s="1" t="s">
        <v>15</v>
      </c>
      <c r="H191" s="3">
        <v>64.7</v>
      </c>
      <c r="I191" t="s">
        <v>327</v>
      </c>
      <c r="J191" s="2">
        <f>(1 - (COUNTIF(I192:I$432,"no")+O$1-O$2))/(O$1-O$3)</f>
        <v>-6.3063063063063057E-2</v>
      </c>
      <c r="K191" s="2">
        <f>COUNTIF(I$1:I190,"yes")/O$3</f>
        <v>1</v>
      </c>
      <c r="L191" s="2">
        <f>2*COUNTIF(I$1:I190,"yes")/(COUNTIF(I$1:I190,"yes")+O$3+(O$1-O$3-(COUNTIF(I192:I$432,"no")+O$1-O$2)))</f>
        <v>0.62815884476534301</v>
      </c>
      <c r="M191" s="2">
        <f t="shared" si="5"/>
        <v>9.0090090090090003E-3</v>
      </c>
    </row>
    <row r="192" spans="1:13" x14ac:dyDescent="0.35">
      <c r="A192" t="s">
        <v>311</v>
      </c>
      <c r="B192" t="s">
        <v>9</v>
      </c>
      <c r="C192" t="s">
        <v>312</v>
      </c>
      <c r="D192" t="s">
        <v>313</v>
      </c>
      <c r="E192" t="s">
        <v>12</v>
      </c>
      <c r="F192" t="s">
        <v>13</v>
      </c>
      <c r="G192" s="1" t="s">
        <v>15</v>
      </c>
      <c r="H192" s="3">
        <v>64.7</v>
      </c>
      <c r="I192" t="s">
        <v>327</v>
      </c>
      <c r="J192" s="2">
        <f>(1 - (COUNTIF(I193:I$432,"no")+O$1-O$2))/(O$1-O$3)</f>
        <v>-5.4054054054054057E-2</v>
      </c>
      <c r="K192" s="2">
        <f>COUNTIF(I$1:I191,"yes")/O$3</f>
        <v>1</v>
      </c>
      <c r="L192" s="2">
        <f>2*COUNTIF(I$1:I191,"yes")/(COUNTIF(I$1:I191,"yes")+O$3+(O$1-O$3-(COUNTIF(I193:I$432,"no")+O$1-O$2)))</f>
        <v>0.62589928057553956</v>
      </c>
      <c r="M192" s="2">
        <f t="shared" si="5"/>
        <v>9.0090090090090141E-3</v>
      </c>
    </row>
    <row r="193" spans="1:13" x14ac:dyDescent="0.35">
      <c r="A193" t="s">
        <v>314</v>
      </c>
      <c r="B193" t="s">
        <v>9</v>
      </c>
      <c r="C193" t="s">
        <v>15</v>
      </c>
      <c r="D193" t="s">
        <v>315</v>
      </c>
      <c r="E193" t="s">
        <v>316</v>
      </c>
      <c r="F193" t="s">
        <v>12</v>
      </c>
      <c r="G193" s="1" t="s">
        <v>13</v>
      </c>
      <c r="H193" s="3" t="s">
        <v>15</v>
      </c>
      <c r="I193" t="s">
        <v>327</v>
      </c>
      <c r="J193" s="2">
        <f>(1 - (COUNTIF(I194:I$432,"no")+O$1-O$2))/(O$1-O$3)</f>
        <v>-4.5045045045045043E-2</v>
      </c>
      <c r="K193" s="2">
        <f>COUNTIF(I$1:I192,"yes")/O$3</f>
        <v>1</v>
      </c>
      <c r="L193" s="2">
        <f>2*COUNTIF(I$1:I192,"yes")/(COUNTIF(I$1:I192,"yes")+O$3+(O$1-O$3-(COUNTIF(I194:I$432,"no")+O$1-O$2)))</f>
        <v>0.62365591397849462</v>
      </c>
      <c r="M193" s="2">
        <f t="shared" si="5"/>
        <v>9.0090090090090072E-3</v>
      </c>
    </row>
    <row r="194" spans="1:13" x14ac:dyDescent="0.35">
      <c r="A194" t="s">
        <v>317</v>
      </c>
      <c r="B194" t="s">
        <v>9</v>
      </c>
      <c r="C194" t="s">
        <v>58</v>
      </c>
      <c r="D194" t="s">
        <v>318</v>
      </c>
      <c r="E194" t="s">
        <v>319</v>
      </c>
      <c r="F194" t="s">
        <v>15</v>
      </c>
      <c r="G194" s="1" t="s">
        <v>12</v>
      </c>
      <c r="H194" s="3" t="s">
        <v>13</v>
      </c>
      <c r="I194" t="s">
        <v>327</v>
      </c>
      <c r="J194" s="2">
        <f>(1 - (COUNTIF(I195:I$432,"no")+O$1-O$2))/(O$1-O$3)</f>
        <v>-3.6036036036036036E-2</v>
      </c>
      <c r="K194" s="2">
        <f>COUNTIF(I$1:I193,"yes")/O$3</f>
        <v>1</v>
      </c>
      <c r="L194" s="2">
        <f>2*COUNTIF(I$1:I193,"yes")/(COUNTIF(I$1:I193,"yes")+O$3+(O$1-O$3-(COUNTIF(I195:I$432,"no")+O$1-O$2)))</f>
        <v>0.62142857142857144</v>
      </c>
      <c r="M194" s="2">
        <f t="shared" si="5"/>
        <v>9.0090090090090072E-3</v>
      </c>
    </row>
    <row r="195" spans="1:13" x14ac:dyDescent="0.35">
      <c r="A195" t="s">
        <v>320</v>
      </c>
      <c r="B195" t="s">
        <v>9</v>
      </c>
      <c r="C195" t="s">
        <v>17</v>
      </c>
      <c r="D195" t="s">
        <v>321</v>
      </c>
      <c r="E195" t="s">
        <v>319</v>
      </c>
      <c r="F195" t="s">
        <v>15</v>
      </c>
      <c r="G195" s="1" t="s">
        <v>12</v>
      </c>
      <c r="H195" s="3" t="s">
        <v>13</v>
      </c>
      <c r="I195" t="s">
        <v>327</v>
      </c>
      <c r="J195" s="2">
        <f>(1 - (COUNTIF(I196:I$432,"no")+O$1-O$2))/(O$1-O$3)</f>
        <v>-2.7027027027027029E-2</v>
      </c>
      <c r="K195" s="2">
        <f>COUNTIF(I$1:I194,"yes")/O$3</f>
        <v>1</v>
      </c>
      <c r="L195" s="2">
        <f>2*COUNTIF(I$1:I194,"yes")/(COUNTIF(I$1:I194,"yes")+O$3+(O$1-O$3-(COUNTIF(I196:I$432,"no")+O$1-O$2)))</f>
        <v>0.61921708185053381</v>
      </c>
      <c r="M195" s="2">
        <f t="shared" si="5"/>
        <v>9.0090090090090107E-3</v>
      </c>
    </row>
    <row r="196" spans="1:13" x14ac:dyDescent="0.35">
      <c r="A196" t="s">
        <v>322</v>
      </c>
      <c r="B196" t="s">
        <v>9</v>
      </c>
      <c r="C196" t="s">
        <v>15</v>
      </c>
      <c r="D196" t="s">
        <v>315</v>
      </c>
      <c r="E196" t="s">
        <v>11</v>
      </c>
      <c r="F196" t="s">
        <v>12</v>
      </c>
      <c r="G196" s="1" t="s">
        <v>13</v>
      </c>
      <c r="H196" s="3">
        <v>-29.3</v>
      </c>
      <c r="I196" t="s">
        <v>327</v>
      </c>
      <c r="J196" s="2">
        <f>(1 - (COUNTIF(I197:I$432,"no")+O$1-O$2))/(O$1-O$3)</f>
        <v>-1.8018018018018018E-2</v>
      </c>
      <c r="K196" s="2">
        <f>COUNTIF(I$1:I195,"yes")/O$3</f>
        <v>1</v>
      </c>
      <c r="L196" s="2">
        <f>2*COUNTIF(I$1:I195,"yes")/(COUNTIF(I$1:I195,"yes")+O$3+(O$1-O$3-(COUNTIF(I197:I$432,"no")+O$1-O$2)))</f>
        <v>0.61702127659574468</v>
      </c>
      <c r="M196" s="2">
        <f t="shared" si="5"/>
        <v>9.0090090090090089E-3</v>
      </c>
    </row>
    <row r="197" spans="1:13" x14ac:dyDescent="0.35">
      <c r="A197" t="s">
        <v>323</v>
      </c>
      <c r="B197" t="s">
        <v>9</v>
      </c>
      <c r="C197" t="s">
        <v>24</v>
      </c>
      <c r="D197" t="s">
        <v>148</v>
      </c>
      <c r="E197" t="s">
        <v>12</v>
      </c>
      <c r="F197" t="s">
        <v>13</v>
      </c>
      <c r="G197" s="1">
        <v>-62.6</v>
      </c>
      <c r="H197" s="3">
        <v>4.5000000000000003E-5</v>
      </c>
      <c r="I197" t="s">
        <v>327</v>
      </c>
      <c r="J197" s="2">
        <f>(1 - (COUNTIF(I198:I$432,"no")+O$1-O$2))/(O$1-O$3)</f>
        <v>-9.0090090090090089E-3</v>
      </c>
      <c r="K197" s="2">
        <f>COUNTIF(I$1:I196,"yes")/O$3</f>
        <v>1</v>
      </c>
      <c r="L197" s="2">
        <f>2*COUNTIF(I$1:I196,"yes")/(COUNTIF(I$1:I196,"yes")+O$3+(O$1-O$3-(COUNTIF(I198:I$432,"no")+O$1-O$2)))</f>
        <v>0.61484098939929333</v>
      </c>
      <c r="M197" s="2">
        <f t="shared" si="5"/>
        <v>9.0090090090090089E-3</v>
      </c>
    </row>
    <row r="198" spans="1:13" x14ac:dyDescent="0.35">
      <c r="A198" t="s">
        <v>324</v>
      </c>
      <c r="B198" t="s">
        <v>9</v>
      </c>
      <c r="C198" t="s">
        <v>53</v>
      </c>
      <c r="D198" t="s">
        <v>100</v>
      </c>
      <c r="E198" t="s">
        <v>12</v>
      </c>
      <c r="F198" t="s">
        <v>13</v>
      </c>
      <c r="G198" s="1">
        <v>-105.5</v>
      </c>
      <c r="H198" s="3">
        <v>4.7E-2</v>
      </c>
      <c r="I198" t="s">
        <v>327</v>
      </c>
      <c r="J198" s="2">
        <f>(1 - (COUNTIF(I199:I$432,"no")+O$1-O$2))/(O$1-O$3)</f>
        <v>0</v>
      </c>
      <c r="K198" s="2">
        <f>COUNTIF(I$1:I197,"yes")/O$3</f>
        <v>1</v>
      </c>
      <c r="L198" s="2">
        <f>2*COUNTIF(I$1:I197,"yes")/(COUNTIF(I$1:I197,"yes")+O$3+(O$1-O$3-(COUNTIF(I199:I$432,"no")+O$1-O$2)))</f>
        <v>0.61267605633802813</v>
      </c>
      <c r="M198" s="2">
        <f t="shared" si="5"/>
        <v>0</v>
      </c>
    </row>
  </sheetData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61BA-AB34-47A1-AE14-5856F5511BA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E E A A B Q S w M E F A A C A A g A 1 3 i z V o A u M 2 W l A A A A 9 g A A A B I A H A B D b 2 5 m a W c v U G F j a 2 F n Z S 5 4 b W w g o h g A K K A U A A A A A A A A A A A A A A A A A A A A A A A A A A A A h Y 9 L D o I w A E S v Q r q n H y T G k F I W b i U x G o 3 b p l R o h G L 6 s d z N h U f y C m I U d e d y Z t 4 k M / f r j R Z D 1 0 Y X a a z q d Q 4 I x C C S W v S V 0 n U O v D v G C 1 A w u u b i x G s Z j b C 2 2 W B V D h r n z h l C I Q Q Y Z r A 3 N U o w J u h Q r r a i k R 2 P l b a O a y H B p 1 X 9 b w F G 9 6 8 x L I G E z G G K U 4 g p m k x a K v 0 F k n H v M / 0 x 6 d K 3 z h v J j I 8 3 O 4 o m S d H 7 A 3 s A U E s D B B Q A A g A I A N d 4 s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e L N W Z R z n p w o B A A B u A Q A A E w A c A E Z v c m 1 1 b G F z L 1 N l Y 3 R p b 2 4 x L m 0 g o h g A K K A U A A A A A A A A A A A A A A A A A A A A A A A A A A A A l U / L S g N B E L w v 7 D 8 M 6 2 U D w 8 I K H j T M Q X Y V T 6 J E T 1 k P 4 2 5 j B u Y B M 7 M + j n p R y A 9 4 8 x d E C Y a E 5 B t 6 / s g J E Q R v 9 q W 7 q O 6 q a g e t F 0 a T 0 b a X w z R J E z f h F j o y U W q f M C L B p w m J h a / h M T z h O j z j C u e 4 i F z l b o v a t L 0 C 7 f N j I a G o j P Y R u D y r D p p L B 9 Y 1 v A X b 1 O Z O S 8 M 7 1 2 x k C 3 / v s w E d 1 y C F E h 4 s y 2 h G S W V k r 7 R j Z U n J k W 5 N J / Q N K 3 f 3 I j z v j Y e R f 5 D A f s f i 1 G i 4 G t B t v p 0 M 3 3 C N H 2 E a X n A W M 6 7 C F G c E v / A d P y O x 3 J C 4 w H k W k 1 / w 6 3 h / Z o 2 K Y i f A u 5 g 0 / / s h J e O f j U M p R y 2 X 3 D r m b R 8 9 0 0 T o / 9 o O v w F Q S w E C L Q A U A A I A C A D X e L N W g C 4 z Z a U A A A D 2 A A A A E g A A A A A A A A A A A A A A A A A A A A A A Q 2 9 u Z m l n L 1 B h Y 2 t h Z 2 U u e G 1 s U E s B A i 0 A F A A C A A g A 1 3 i z V g / K 6 a u k A A A A 6 Q A A A B M A A A A A A A A A A A A A A A A A 8 Q A A A F t D b 2 5 0 Z W 5 0 X 1 R 5 c G V z X S 5 4 b W x Q S w E C L Q A U A A I A C A D X e L N W Z R z n p w o B A A B u A Q A A E w A A A A A A A A A A A A A A A A D i A Q A A R m 9 y b X V s Y X M v U 2 V j d G l v b j E u b V B L B Q Y A A A A A A w A D A M I A A A A 5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R D w A A A A A A A C 8 P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G 1 t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i 0 L D Q s d C 7 0 L j R h t C w X 2 h t b T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k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1 L T E 5 V D E y O j A 2 O j Q 2 L j g 2 M z c 1 M T R a I i A v P j x F b n R y e S B U e X B l P S J G a W x s Q 2 9 s d W 1 u V H l w Z X M i I F Z h b H V l P S J z Q m d Z R 0 J n W U d C Z 1 l H Q m d Z P S I g L z 4 8 R W 5 0 c n k g V H l w Z T 0 i R m l s b E N v b H V t b k 5 h b W V z I i B W Y W x 1 Z T 0 i c 1 s m c X V v d D t T Z X F 1 Z W 5 j Z S Z x d W 9 0 O y w m c X V v d D t E b 2 1 h a W 4 m c X V v d D s s J n F 1 b 3 Q 7 c 2 V x L W Y m c X V v d D s s J n F 1 b 3 Q 7 c 2 V x L X Q m c X V v d D s s J n F 1 b 3 Q 7 a G 1 t L W Y m c X V v d D s s J n F 1 b 3 Q 7 a G 1 t L X Q m c X V v d D s s J n F 1 b 3 Q 7 c 2 N v c m U m c X V v d D s s J n F 1 b 3 Q 7 R S 1 2 Y W x 1 Z S Z x d W 9 0 O y w m c X V v d D t D b 2 x 1 b W 4 x J n F 1 b 3 Q 7 L C Z x d W 9 0 O 1 8 x J n F 1 b 3 Q 7 L C Z x d W 9 0 O 1 8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t b T k v 0 J / Q v t C y 0 Y v R i N C 1 0 L 3 Q v d G L 0 L U g 0 L f Q s N C z 0 L 7 Q u 9 C + 0 L L Q u t C 4 L n t T Z X F 1 Z W 5 j Z S w w f S Z x d W 9 0 O y w m c X V v d D t T Z W N 0 a W 9 u M S 9 o b W 0 5 L 9 C f 0 L 7 Q s t G L 0 Y j Q t d C 9 0 L 3 R i 9 C 1 I N C 3 0 L D Q s 9 C + 0 L v Q v t C y 0 L r Q u C 5 7 R G 9 t Y W l u L D F 9 J n F 1 b 3 Q 7 L C Z x d W 9 0 O 1 N l Y 3 R p b 2 4 x L 2 h t b T k v 0 J / Q v t C y 0 Y v R i N C 1 0 L 3 Q v d G L 0 L U g 0 L f Q s N C z 0 L 7 Q u 9 C + 0 L L Q u t C 4 L n t z Z X E t Z i w y f S Z x d W 9 0 O y w m c X V v d D t T Z W N 0 a W 9 u M S 9 o b W 0 5 L 9 C f 0 L 7 Q s t G L 0 Y j Q t d C 9 0 L 3 R i 9 C 1 I N C 3 0 L D Q s 9 C + 0 L v Q v t C y 0 L r Q u C 5 7 c 2 V x L X Q s M 3 0 m c X V v d D s s J n F 1 b 3 Q 7 U 2 V j d G l v b j E v a G 1 t O S / Q n 9 C + 0 L L R i 9 G I 0 L X Q v d C 9 0 Y v Q t S D Q t 9 C w 0 L P Q v t C 7 0 L 7 Q s t C 6 0 L g u e 2 h t b S 1 m L D R 9 J n F 1 b 3 Q 7 L C Z x d W 9 0 O 1 N l Y 3 R p b 2 4 x L 2 h t b T k v 0 J / Q v t C y 0 Y v R i N C 1 0 L 3 Q v d G L 0 L U g 0 L f Q s N C z 0 L 7 Q u 9 C + 0 L L Q u t C 4 L n t o b W 0 t d C w 1 f S Z x d W 9 0 O y w m c X V v d D t T Z W N 0 a W 9 u M S 9 o b W 0 5 L 9 C f 0 L 7 Q s t G L 0 Y j Q t d C 9 0 L 3 R i 9 C 1 I N C 3 0 L D Q s 9 C + 0 L v Q v t C y 0 L r Q u C 5 7 c 2 N v c m U s N n 0 m c X V v d D s s J n F 1 b 3 Q 7 U 2 V j d G l v b j E v a G 1 t O S / Q n 9 C + 0 L L R i 9 G I 0 L X Q v d C 9 0 Y v Q t S D Q t 9 C w 0 L P Q v t C 7 0 L 7 Q s t C 6 0 L g u e 0 U t d m F s d W U s N 3 0 m c X V v d D s s J n F 1 b 3 Q 7 U 2 V j d G l v b j E v a G 1 t O S / Q n 9 C + 0 L L R i 9 G I 0 L X Q v d C 9 0 Y v Q t S D Q t 9 C w 0 L P Q v t C 7 0 L 7 Q s t C 6 0 L g u e y w 4 f S Z x d W 9 0 O y w m c X V v d D t T Z W N 0 a W 9 u M S 9 o b W 0 5 L 9 C f 0 L 7 Q s t G L 0 Y j Q t d C 9 0 L 3 R i 9 C 1 I N C 3 0 L D Q s 9 C + 0 L v Q v t C y 0 L r Q u C 5 7 X z E s O X 0 m c X V v d D s s J n F 1 b 3 Q 7 U 2 V j d G l v b j E v a G 1 t O S / Q n 9 C + 0 L L R i 9 G I 0 L X Q v d C 9 0 Y v Q t S D Q t 9 C w 0 L P Q v t C 7 0 L 7 Q s t C 6 0 L g u e 1 8 y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a G 1 t O S / Q n 9 C + 0 L L R i 9 G I 0 L X Q v d C 9 0 Y v Q t S D Q t 9 C w 0 L P Q v t C 7 0 L 7 Q s t C 6 0 L g u e 1 N l c X V l b m N l L D B 9 J n F 1 b 3 Q 7 L C Z x d W 9 0 O 1 N l Y 3 R p b 2 4 x L 2 h t b T k v 0 J / Q v t C y 0 Y v R i N C 1 0 L 3 Q v d G L 0 L U g 0 L f Q s N C z 0 L 7 Q u 9 C + 0 L L Q u t C 4 L n t E b 2 1 h a W 4 s M X 0 m c X V v d D s s J n F 1 b 3 Q 7 U 2 V j d G l v b j E v a G 1 t O S / Q n 9 C + 0 L L R i 9 G I 0 L X Q v d C 9 0 Y v Q t S D Q t 9 C w 0 L P Q v t C 7 0 L 7 Q s t C 6 0 L g u e 3 N l c S 1 m L D J 9 J n F 1 b 3 Q 7 L C Z x d W 9 0 O 1 N l Y 3 R p b 2 4 x L 2 h t b T k v 0 J / Q v t C y 0 Y v R i N C 1 0 L 3 Q v d G L 0 L U g 0 L f Q s N C z 0 L 7 Q u 9 C + 0 L L Q u t C 4 L n t z Z X E t d C w z f S Z x d W 9 0 O y w m c X V v d D t T Z W N 0 a W 9 u M S 9 o b W 0 5 L 9 C f 0 L 7 Q s t G L 0 Y j Q t d C 9 0 L 3 R i 9 C 1 I N C 3 0 L D Q s 9 C + 0 L v Q v t C y 0 L r Q u C 5 7 a G 1 t L W Y s N H 0 m c X V v d D s s J n F 1 b 3 Q 7 U 2 V j d G l v b j E v a G 1 t O S / Q n 9 C + 0 L L R i 9 G I 0 L X Q v d C 9 0 Y v Q t S D Q t 9 C w 0 L P Q v t C 7 0 L 7 Q s t C 6 0 L g u e 2 h t b S 1 0 L D V 9 J n F 1 b 3 Q 7 L C Z x d W 9 0 O 1 N l Y 3 R p b 2 4 x L 2 h t b T k v 0 J / Q v t C y 0 Y v R i N C 1 0 L 3 Q v d G L 0 L U g 0 L f Q s N C z 0 L 7 Q u 9 C + 0 L L Q u t C 4 L n t z Y 2 9 y Z S w 2 f S Z x d W 9 0 O y w m c X V v d D t T Z W N 0 a W 9 u M S 9 o b W 0 5 L 9 C f 0 L 7 Q s t G L 0 Y j Q t d C 9 0 L 3 R i 9 C 1 I N C 3 0 L D Q s 9 C + 0 L v Q v t C y 0 L r Q u C 5 7 R S 1 2 Y W x 1 Z S w 3 f S Z x d W 9 0 O y w m c X V v d D t T Z W N 0 a W 9 u M S 9 o b W 0 5 L 9 C f 0 L 7 Q s t G L 0 Y j Q t d C 9 0 L 3 R i 9 C 1 I N C 3 0 L D Q s 9 C + 0 L v Q v t C y 0 L r Q u C 5 7 L D h 9 J n F 1 b 3 Q 7 L C Z x d W 9 0 O 1 N l Y 3 R p b 2 4 x L 2 h t b T k v 0 J / Q v t C y 0 Y v R i N C 1 0 L 3 Q v d G L 0 L U g 0 L f Q s N C z 0 L 7 Q u 9 C + 0 L L Q u t C 4 L n t f M S w 5 f S Z x d W 9 0 O y w m c X V v d D t T Z W N 0 a W 9 u M S 9 o b W 0 5 L 9 C f 0 L 7 Q s t G L 0 Y j Q t d C 9 0 L 3 R i 9 C 1 I N C 3 0 L D Q s 9 C + 0 L v Q v t C y 0 L r Q u C 5 7 X z I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b W 0 5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t b T k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K t U r v t Y b l J o P B P C c d 6 p S E A A A A A A g A A A A A A E G Y A A A A B A A A g A A A A F n T n 5 i v l T 3 Q W I u O S T b 7 + H K K w P q H C 6 K w 3 k F n f q F Q i 7 + M A A A A A D o A A A A A C A A A g A A A A I Y h O N U 7 k L S A V 9 k U A V S m A Q X F u 9 r g 6 p f P 0 I X A i I 7 d G M p R Q A A A A H 2 W k q E h v p 2 c u A S y u R D 6 E o c H j 0 j e 9 k R Q E z U + 6 J 9 h c X C z Y b 3 p 7 f x J i g L F o O Y 4 s 1 x U c S 2 P 0 S j e g q J M h t O B P S C C U h V T j u d w 2 d s Z S W S F D m L h k s O J A A A A A g N y x 9 C Y c Q b 0 9 I F u X R 7 C C C n g Q u g 0 l n d C T h N y z P k V d Q b t 5 G K N 9 C 8 U M 4 W e g u R y r G k C G d T a 1 c r r j X h I X G Y c 1 X a v d D w = = < / D a t a M a s h u p > 
</file>

<file path=customXml/itemProps1.xml><?xml version="1.0" encoding="utf-8"?>
<ds:datastoreItem xmlns:ds="http://schemas.openxmlformats.org/officeDocument/2006/customXml" ds:itemID="{B395B288-0DC9-4A66-AB92-2C469166A3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hmm9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2023-05-19T12:05:29Z</dcterms:created>
  <dcterms:modified xsi:type="dcterms:W3CDTF">2023-05-19T22:20:48Z</dcterms:modified>
</cp:coreProperties>
</file>