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параметры программы" sheetId="2" r:id="rId1"/>
    <sheet name="идентификаторы" sheetId="3" r:id="rId2"/>
    <sheet name="Сводная таблица по выравн." sheetId="4" r:id="rId3"/>
    <sheet name="Лист1" sheetId="5" r:id="rId4"/>
    <sheet name="Лист2" sheetId="6" r:id="rId5"/>
    <sheet name="без изменения штрафов" sheetId="8" r:id="rId6"/>
    <sheet name="с измененными штрафами" sheetId="9" r:id="rId7"/>
  </sheets>
  <calcPr calcId="125725"/>
</workbook>
</file>

<file path=xl/calcChain.xml><?xml version="1.0" encoding="utf-8"?>
<calcChain xmlns="http://schemas.openxmlformats.org/spreadsheetml/2006/main">
  <c r="K2" i="4"/>
  <c r="K3"/>
  <c r="K4"/>
  <c r="K5"/>
  <c r="K6"/>
  <c r="K7"/>
  <c r="K8"/>
  <c r="K9"/>
  <c r="K10"/>
  <c r="K11"/>
  <c r="K12"/>
  <c r="K13"/>
  <c r="K14"/>
  <c r="K1"/>
  <c r="H14"/>
  <c r="H10"/>
  <c r="F8"/>
  <c r="F14"/>
  <c r="F6"/>
  <c r="F2"/>
  <c r="H2"/>
  <c r="H4"/>
  <c r="H6"/>
  <c r="H8"/>
  <c r="H12"/>
  <c r="F4"/>
  <c r="F10"/>
  <c r="F12"/>
  <c r="J1" i="9"/>
  <c r="J2"/>
  <c r="J3"/>
  <c r="J4"/>
  <c r="J5"/>
  <c r="J6"/>
  <c r="G9"/>
  <c r="E9"/>
  <c r="J2" i="8"/>
  <c r="J3"/>
  <c r="J4"/>
  <c r="J5"/>
  <c r="J6"/>
  <c r="J7"/>
  <c r="J8"/>
  <c r="J9"/>
  <c r="E12"/>
  <c r="J1"/>
  <c r="G12"/>
  <c r="D5" i="3"/>
  <c r="H2" i="2"/>
  <c r="H3"/>
  <c r="H1"/>
  <c r="D2" i="3"/>
  <c r="D3"/>
  <c r="D4"/>
  <c r="D6"/>
  <c r="D7"/>
  <c r="D1"/>
</calcChain>
</file>

<file path=xl/sharedStrings.xml><?xml version="1.0" encoding="utf-8"?>
<sst xmlns="http://schemas.openxmlformats.org/spreadsheetml/2006/main" count="79" uniqueCount="37">
  <si>
    <t>матрицу весов</t>
  </si>
  <si>
    <t>штрафы за удлинение инделя</t>
  </si>
  <si>
    <t>штрафы за открытие инделя</t>
  </si>
  <si>
    <t>water</t>
  </si>
  <si>
    <t>needle</t>
  </si>
  <si>
    <t>AJG99379.1</t>
  </si>
  <si>
    <t>Clostridium beijerinckii</t>
  </si>
  <si>
    <t>ANE87960.1</t>
  </si>
  <si>
    <t>Bacillus cereus</t>
  </si>
  <si>
    <t>ADX55361.1</t>
  </si>
  <si>
    <t>Burkholderia sp. CCGE1001</t>
  </si>
  <si>
    <t>AKF91842.2</t>
  </si>
  <si>
    <t>Salmonella enterica subsp. enterica serovar Anatum str. USDA-ARS-USMARC-1735</t>
  </si>
  <si>
    <t>AFH90293.1</t>
  </si>
  <si>
    <t>Corynebacterium pseudotuberculosis 31</t>
  </si>
  <si>
    <t>Имя организма</t>
  </si>
  <si>
    <t>Идентификатор</t>
  </si>
  <si>
    <t>EBLOSUM62</t>
  </si>
  <si>
    <t>0.5</t>
  </si>
  <si>
    <t>10.0</t>
  </si>
  <si>
    <t>штраф за открытие концевого гэпа</t>
  </si>
  <si>
    <t>штраф за удлинение концевого гэпа</t>
  </si>
  <si>
    <t>-</t>
  </si>
  <si>
    <t xml:space="preserve">Имя </t>
  </si>
  <si>
    <t>Длина последовательности</t>
  </si>
  <si>
    <t>Длина выравнивания</t>
  </si>
  <si>
    <t xml:space="preserve"> Число абсолютно консервативных позиций</t>
  </si>
  <si>
    <t xml:space="preserve"> Число функционально консервативных позиций</t>
  </si>
  <si>
    <t>Процент функционально консервативных позиций</t>
  </si>
  <si>
    <t xml:space="preserve">Число колонок с гэпами </t>
  </si>
  <si>
    <t>Число инделей</t>
  </si>
  <si>
    <t>Streptomyces globisporus C-1027</t>
  </si>
  <si>
    <t>ALU92050.1</t>
  </si>
  <si>
    <t>Clostridium_beijerinckii_DNAK_CLOB8_1-614</t>
  </si>
  <si>
    <t>Процент абсолютно консервативных позиций</t>
  </si>
  <si>
    <t>Homo_sapiens_HS71A_HUMAN_1-641</t>
  </si>
  <si>
    <t>Saccharomyces_cerevisiae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</si>
</sst>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2"/>
      <color rgb="FF333333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/>
    <xf numFmtId="0" fontId="5" fillId="0" borderId="0" xfId="0" applyFont="1"/>
    <xf numFmtId="2" fontId="0" fillId="0" borderId="0" xfId="0" applyNumberForma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'Сводная таблица по выравн.'!$D$1</c:f>
              <c:strCache>
                <c:ptCount val="1"/>
                <c:pt idx="0">
                  <c:v>Длина выравнивания</c:v>
                </c:pt>
              </c:strCache>
            </c:strRef>
          </c:tx>
          <c:val>
            <c:numRef>
              <c:f>('Сводная таблица по выравн.'!$D$2,'Сводная таблица по выравн.'!#REF!,'Сводная таблица по выравн.'!#REF!,'Сводная таблица по выравн.'!#REF!,'Сводная таблица по выравн.'!#REF!,'Сводная таблица по выравн.'!#REF!)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5025920"/>
        <c:axId val="75026816"/>
      </c:barChart>
      <c:catAx>
        <c:axId val="65025920"/>
        <c:scaling>
          <c:orientation val="minMax"/>
        </c:scaling>
        <c:axPos val="b"/>
        <c:tickLblPos val="nextTo"/>
        <c:crossAx val="75026816"/>
        <c:crosses val="autoZero"/>
        <c:auto val="1"/>
        <c:lblAlgn val="ctr"/>
        <c:lblOffset val="100"/>
      </c:catAx>
      <c:valAx>
        <c:axId val="75026816"/>
        <c:scaling>
          <c:orientation val="minMax"/>
        </c:scaling>
        <c:axPos val="l"/>
        <c:majorGridlines/>
        <c:numFmt formatCode="General" sourceLinked="1"/>
        <c:tickLblPos val="nextTo"/>
        <c:crossAx val="65025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'Сводная таблица по выравн.'!#REF!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('Сводная таблица по выравн.'!$E$4,'Сводная таблица по выравн.'!#REF!,'Сводная таблица по выравн.'!#REF!,'Сводная таблица по выравн.'!#REF!,'Сводная таблица по выравн.'!#REF!,'Сводная таблица по выравн.'!#REF!)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7877376"/>
        <c:axId val="98215040"/>
      </c:barChart>
      <c:catAx>
        <c:axId val="97877376"/>
        <c:scaling>
          <c:orientation val="minMax"/>
        </c:scaling>
        <c:axPos val="b"/>
        <c:tickLblPos val="nextTo"/>
        <c:crossAx val="98215040"/>
        <c:crosses val="autoZero"/>
        <c:auto val="1"/>
        <c:lblAlgn val="ctr"/>
        <c:lblOffset val="100"/>
      </c:catAx>
      <c:valAx>
        <c:axId val="98215040"/>
        <c:scaling>
          <c:orientation val="minMax"/>
        </c:scaling>
        <c:axPos val="l"/>
        <c:majorGridlines/>
        <c:numFmt formatCode="General" sourceLinked="1"/>
        <c:tickLblPos val="nextTo"/>
        <c:crossAx val="97877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71437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71437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C25" sqref="C25"/>
    </sheetView>
  </sheetViews>
  <sheetFormatPr defaultRowHeight="15"/>
  <cols>
    <col min="2" max="2" width="13.28515625" customWidth="1"/>
    <col min="3" max="3" width="28.28515625" customWidth="1"/>
    <col min="4" max="4" width="39" customWidth="1"/>
    <col min="5" max="5" width="23" customWidth="1"/>
    <col min="6" max="6" width="34.28515625" customWidth="1"/>
  </cols>
  <sheetData>
    <row r="1" spans="1:8">
      <c r="B1" s="1" t="s">
        <v>0</v>
      </c>
      <c r="C1" s="1" t="s">
        <v>2</v>
      </c>
      <c r="D1" s="1" t="s">
        <v>1</v>
      </c>
      <c r="E1" s="1" t="s">
        <v>20</v>
      </c>
      <c r="F1" t="s">
        <v>21</v>
      </c>
      <c r="H1" s="2" t="str">
        <f>CONCATENATE("&lt;TR&gt;&lt;TD&gt;",A1,"&lt;/TD&gt;&lt;TD&gt;",B1,"&lt;/TD&gt;&lt;TD&gt;",C1,"&lt;/TD&gt;&lt;TD&gt;",D1,"&lt;/TD&gt;&lt;TD&gt;",E1,"&lt;/TD&gt;&lt;TD&gt;",F1,"&lt;/TD&gt;&lt;/TR&gt;")</f>
        <v>&lt;TR&gt;&lt;TD&gt;&lt;/TD&gt;&lt;TD&gt;матрицу весов&lt;/TD&gt;&lt;TD&gt;штрафы за открытие инделя&lt;/TD&gt;&lt;TD&gt;штрафы за удлинение инделя&lt;/TD&gt;&lt;TD&gt;штраф за открытие концевого гэпа&lt;/TD&gt;&lt;TD&gt;штраф за удлинение концевого гэпа&lt;/TD&gt;&lt;/TR&gt;</v>
      </c>
    </row>
    <row r="2" spans="1:8">
      <c r="A2" s="1" t="s">
        <v>4</v>
      </c>
      <c r="B2" t="s">
        <v>17</v>
      </c>
      <c r="C2" t="s">
        <v>19</v>
      </c>
      <c r="D2" t="s">
        <v>18</v>
      </c>
      <c r="E2" t="s">
        <v>19</v>
      </c>
      <c r="F2" t="s">
        <v>18</v>
      </c>
      <c r="H2" s="2" t="str">
        <f t="shared" ref="H2:H3" si="0">CONCATENATE("&lt;TR&gt;&lt;TD&gt;",A2,"&lt;/TD&gt;&lt;TD&gt;",B2,"&lt;/TD&gt;&lt;TD&gt;",C2,"&lt;/TD&gt;&lt;TD&gt;",D2,"&lt;/TD&gt;&lt;TD&gt;",E2,"&lt;/TD&gt;&lt;TD&gt;",F2,"&lt;/TD&gt;&lt;/TR&gt;")</f>
        <v>&lt;TR&gt;&lt;TD&gt;needle&lt;/TD&gt;&lt;TD&gt;EBLOSUM62&lt;/TD&gt;&lt;TD&gt;10.0&lt;/TD&gt;&lt;TD&gt;0.5&lt;/TD&gt;&lt;TD&gt;10.0&lt;/TD&gt;&lt;TD&gt;0.5&lt;/TD&gt;&lt;/TR&gt;</v>
      </c>
    </row>
    <row r="3" spans="1:8">
      <c r="A3" s="1" t="s">
        <v>3</v>
      </c>
      <c r="B3" t="s">
        <v>17</v>
      </c>
      <c r="C3" t="s">
        <v>19</v>
      </c>
      <c r="D3" t="s">
        <v>18</v>
      </c>
      <c r="E3" t="s">
        <v>22</v>
      </c>
      <c r="F3" t="s">
        <v>22</v>
      </c>
      <c r="H3" s="2" t="str">
        <f t="shared" si="0"/>
        <v>&lt;TR&gt;&lt;TD&gt;water&lt;/TD&gt;&lt;TD&gt;EBLOSUM62&lt;/TD&gt;&lt;TD&gt;10.0&lt;/TD&gt;&lt;TD&gt;0.5&lt;/TD&gt;&lt;TD&gt;-&lt;/TD&gt;&lt;TD&gt;-&lt;/TD&gt;&lt;/TR&gt;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A2" sqref="A2:A7"/>
    </sheetView>
  </sheetViews>
  <sheetFormatPr defaultRowHeight="15"/>
  <cols>
    <col min="1" max="1" width="33.42578125" customWidth="1"/>
    <col min="2" max="2" width="16.42578125" customWidth="1"/>
  </cols>
  <sheetData>
    <row r="1" spans="1:4">
      <c r="A1" t="s">
        <v>15</v>
      </c>
      <c r="B1" t="s">
        <v>16</v>
      </c>
      <c r="D1" s="2" t="str">
        <f>CONCATENATE("&lt;TR&gt;&lt;TD&gt;",A1,"&lt;/TD&gt;&lt;TD&gt;",B1,"&lt;/TD&gt;&lt;/TR&gt;")</f>
        <v>&lt;TR&gt;&lt;TD&gt;Имя организма&lt;/TD&gt;&lt;TD&gt;Идентификатор&lt;/TD&gt;&lt;/TR&gt;</v>
      </c>
    </row>
    <row r="2" spans="1:4">
      <c r="A2" t="s">
        <v>6</v>
      </c>
      <c r="B2" t="s">
        <v>5</v>
      </c>
      <c r="D2" s="2" t="str">
        <f t="shared" ref="D2:D7" si="0">CONCATENATE("&lt;TR&gt;&lt;TD&gt;",A2,"&lt;/TD&gt;&lt;TD&gt;",B2,"&lt;/TD&gt;&lt;/TR&gt;")</f>
        <v>&lt;TR&gt;&lt;TD&gt;Clostridium beijerinckii&lt;/TD&gt;&lt;TD&gt;AJG99379.1&lt;/TD&gt;&lt;/TR&gt;</v>
      </c>
    </row>
    <row r="3" spans="1:4">
      <c r="A3" t="s">
        <v>8</v>
      </c>
      <c r="B3" t="s">
        <v>7</v>
      </c>
      <c r="D3" s="2" t="str">
        <f t="shared" si="0"/>
        <v>&lt;TR&gt;&lt;TD&gt;Bacillus cereus&lt;/TD&gt;&lt;TD&gt;ANE87960.1&lt;/TD&gt;&lt;/TR&gt;</v>
      </c>
    </row>
    <row r="4" spans="1:4">
      <c r="A4" t="s">
        <v>10</v>
      </c>
      <c r="B4" t="s">
        <v>9</v>
      </c>
      <c r="D4" s="2" t="str">
        <f t="shared" si="0"/>
        <v>&lt;TR&gt;&lt;TD&gt;Burkholderia sp. CCGE1001&lt;/TD&gt;&lt;TD&gt;ADX55361.1&lt;/TD&gt;&lt;/TR&gt;</v>
      </c>
    </row>
    <row r="5" spans="1:4">
      <c r="A5" s="6" t="s">
        <v>31</v>
      </c>
      <c r="B5" s="6" t="s">
        <v>32</v>
      </c>
      <c r="D5" s="2" t="str">
        <f t="shared" si="0"/>
        <v>&lt;TR&gt;&lt;TD&gt;Streptomyces globisporus C-1027&lt;/TD&gt;&lt;TD&gt;ALU92050.1&lt;/TD&gt;&lt;/TR&gt;</v>
      </c>
    </row>
    <row r="6" spans="1:4">
      <c r="A6" t="s">
        <v>12</v>
      </c>
      <c r="B6" t="s">
        <v>11</v>
      </c>
      <c r="D6" s="2" t="str">
        <f t="shared" si="0"/>
        <v>&lt;TR&gt;&lt;TD&gt;Salmonella enterica subsp. enterica serovar Anatum str. USDA-ARS-USMARC-1735&lt;/TD&gt;&lt;TD&gt;AKF91842.2&lt;/TD&gt;&lt;/TR&gt;</v>
      </c>
    </row>
    <row r="7" spans="1:4">
      <c r="A7" t="s">
        <v>14</v>
      </c>
      <c r="B7" t="s">
        <v>13</v>
      </c>
      <c r="D7" s="2" t="str">
        <f t="shared" si="0"/>
        <v>&lt;TR&gt;&lt;TD&gt;Corynebacterium pseudotuberculosis 31&lt;/TD&gt;&lt;TD&gt;AFH90293.1&lt;/TD&gt;&lt;/TR&gt;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4"/>
  <sheetViews>
    <sheetView tabSelected="1" zoomScale="80" zoomScaleNormal="80" workbookViewId="0">
      <selection activeCell="K1" sqref="K1:K14"/>
    </sheetView>
  </sheetViews>
  <sheetFormatPr defaultRowHeight="15"/>
  <cols>
    <col min="2" max="2" width="43.28515625" customWidth="1"/>
    <col min="3" max="3" width="12.140625" customWidth="1"/>
    <col min="4" max="4" width="10" customWidth="1"/>
    <col min="5" max="5" width="22" customWidth="1"/>
    <col min="6" max="6" width="17.140625" customWidth="1"/>
    <col min="7" max="7" width="17.28515625" customWidth="1"/>
    <col min="8" max="8" width="17.140625" customWidth="1"/>
    <col min="9" max="9" width="13" customWidth="1"/>
    <col min="10" max="10" width="12.7109375" customWidth="1"/>
  </cols>
  <sheetData>
    <row r="1" spans="2:11" ht="78.75" customHeight="1">
      <c r="B1" t="s">
        <v>23</v>
      </c>
      <c r="C1" t="s">
        <v>24</v>
      </c>
      <c r="D1" s="3" t="s">
        <v>25</v>
      </c>
      <c r="E1" s="4" t="s">
        <v>26</v>
      </c>
      <c r="F1" s="4" t="s">
        <v>34</v>
      </c>
      <c r="G1" s="4" t="s">
        <v>27</v>
      </c>
      <c r="H1" s="4" t="s">
        <v>28</v>
      </c>
      <c r="I1" s="4" t="s">
        <v>29</v>
      </c>
      <c r="J1" s="4" t="s">
        <v>30</v>
      </c>
      <c r="K1" t="str">
        <f>CONCATENATE("&lt;TR&gt;&lt;TD&gt;",B1,"&lt;/TD&gt;&lt;TD&gt;",C1,"&lt;/TD&gt;&lt;TD&gt;",D1,"&lt;/TD&gt;&lt;TD&gt;",E1,"&lt;/TD&gt;&lt;TD&gt;",F1,"&lt;/TD&gt;&lt;TD&gt;",G1,"&lt;/TD&gt;&lt;TD&gt;",H1,"&lt;/TD&gt;&lt;TD&gt;",I1,"&lt;/TD&gt;&lt;TD&gt;",J1,"&lt;/TD&gt;&lt;/TR&gt;")</f>
        <v>&lt;TR&gt;&lt;TD&gt;Имя &lt;/TD&gt;&lt;TD&gt;Длина последовательности&lt;/TD&gt;&lt;TD&gt;Длина выравнивания&lt;/TD&gt;&lt;TD&gt; Число абсолютно консервативных позиций&lt;/TD&gt;&lt;TD&gt;Процент абсолютно консервативных позиций&lt;/TD&gt;&lt;TD&gt; Число функционально консервативных позиций&lt;/TD&gt;&lt;TD&gt;Процент функционально консервативных позиций&lt;/TD&gt;&lt;TD&gt;Число колонок с гэпами &lt;/TD&gt;&lt;TD&gt;Число инделей&lt;/TD&gt;&lt;/TR&gt;</v>
      </c>
    </row>
    <row r="2" spans="2:11">
      <c r="B2" t="s">
        <v>6</v>
      </c>
      <c r="C2">
        <v>614</v>
      </c>
      <c r="D2">
        <v>614</v>
      </c>
      <c r="E2" s="5">
        <v>614</v>
      </c>
      <c r="F2">
        <f>ROUND(E2/D2*100,2)</f>
        <v>100</v>
      </c>
      <c r="G2">
        <v>614</v>
      </c>
      <c r="H2">
        <f>ROUND(G2/D2*100,2)</f>
        <v>100</v>
      </c>
      <c r="I2">
        <v>0</v>
      </c>
      <c r="J2">
        <v>0</v>
      </c>
      <c r="K2" t="str">
        <f t="shared" ref="K2:K14" si="0">CONCATENATE("&lt;TR&gt;&lt;TD&gt;",B2,"&lt;/TD&gt;&lt;TD&gt;",C2,"&lt;/TD&gt;&lt;TD&gt;",D2,"&lt;/TD&gt;&lt;TD&gt;",E2,"&lt;/TD&gt;&lt;TD&gt;",F2,"&lt;/TD&gt;&lt;TD&gt;",G2,"&lt;/TD&gt;&lt;TD&gt;",H2,"&lt;/TD&gt;&lt;TD&gt;",I2,"&lt;/TD&gt;&lt;TD&gt;",J2,"&lt;/TD&gt;&lt;/TR&gt;")</f>
        <v>&lt;TR&gt;&lt;TD&gt;Clostridium beijerinckii&lt;/TD&gt;&lt;TD&gt;614&lt;/TD&gt;&lt;TD&gt;614&lt;/TD&gt;&lt;TD&gt;614&lt;/TD&gt;&lt;TD&gt;100&lt;/TD&gt;&lt;TD&gt;614&lt;/TD&gt;&lt;TD&gt;100&lt;/TD&gt;&lt;TD&gt;0&lt;/TD&gt;&lt;TD&gt;0&lt;/TD&gt;&lt;/TR&gt;</v>
      </c>
    </row>
    <row r="3" spans="2:11">
      <c r="E3" s="5"/>
      <c r="K3" t="str">
        <f t="shared" si="0"/>
        <v>&lt;TR&gt;&lt;TD&gt;&lt;/TD&gt;&lt;TD&gt;&lt;/TD&gt;&lt;TD&gt;&lt;/TD&gt;&lt;TD&gt;&lt;/TD&gt;&lt;TD&gt;&lt;/TD&gt;&lt;TD&gt;&lt;/TD&gt;&lt;TD&gt;&lt;/TD&gt;&lt;TD&gt;&lt;/TD&gt;&lt;TD&gt;&lt;/TD&gt;&lt;/TR&gt;</v>
      </c>
    </row>
    <row r="4" spans="2:11">
      <c r="B4" t="s">
        <v>36</v>
      </c>
      <c r="C4">
        <v>614</v>
      </c>
      <c r="D4">
        <v>614</v>
      </c>
      <c r="E4" s="5">
        <v>614</v>
      </c>
      <c r="F4">
        <f t="shared" ref="F4:F15" si="1">ROUND(E4/D4*100,2)</f>
        <v>100</v>
      </c>
      <c r="G4">
        <v>614</v>
      </c>
      <c r="H4">
        <f t="shared" ref="H4:H14" si="2">ROUND(G4/D4*100,2)</f>
        <v>100</v>
      </c>
      <c r="I4">
        <v>0</v>
      </c>
      <c r="J4">
        <v>0</v>
      </c>
      <c r="K4" t="str">
        <f t="shared" si="0"/>
        <v>&lt;TR&gt;&lt;TD&gt;Saccharomyces_cerevisiae&lt;/TD&gt;&lt;TD&gt;614&lt;/TD&gt;&lt;TD&gt;614&lt;/TD&gt;&lt;TD&gt;614&lt;/TD&gt;&lt;TD&gt;100&lt;/TD&gt;&lt;TD&gt;614&lt;/TD&gt;&lt;TD&gt;100&lt;/TD&gt;&lt;TD&gt;0&lt;/TD&gt;&lt;TD&gt;0&lt;/TD&gt;&lt;/TR&gt;</v>
      </c>
    </row>
    <row r="5" spans="2:11">
      <c r="K5" t="str">
        <f t="shared" si="0"/>
        <v>&lt;TR&gt;&lt;TD&gt;&lt;/TD&gt;&lt;TD&gt;&lt;/TD&gt;&lt;TD&gt;&lt;/TD&gt;&lt;TD&gt;&lt;/TD&gt;&lt;TD&gt;&lt;/TD&gt;&lt;TD&gt;&lt;/TD&gt;&lt;TD&gt;&lt;/TD&gt;&lt;TD&gt;&lt;/TD&gt;&lt;TD&gt;&lt;/TD&gt;&lt;/TR&gt;</v>
      </c>
    </row>
    <row r="6" spans="2:11">
      <c r="B6" t="s">
        <v>8</v>
      </c>
      <c r="C6">
        <v>36</v>
      </c>
      <c r="D6">
        <v>45</v>
      </c>
      <c r="E6">
        <v>14</v>
      </c>
      <c r="F6">
        <f t="shared" si="1"/>
        <v>31.11</v>
      </c>
      <c r="G6">
        <v>23</v>
      </c>
      <c r="H6">
        <f>ROUND(G6/D6*100,2)</f>
        <v>51.11</v>
      </c>
      <c r="I6">
        <v>9</v>
      </c>
      <c r="J6">
        <v>2</v>
      </c>
      <c r="K6" t="str">
        <f t="shared" si="0"/>
        <v>&lt;TR&gt;&lt;TD&gt;Bacillus cereus&lt;/TD&gt;&lt;TD&gt;36&lt;/TD&gt;&lt;TD&gt;45&lt;/TD&gt;&lt;TD&gt;14&lt;/TD&gt;&lt;TD&gt;31,11&lt;/TD&gt;&lt;TD&gt;23&lt;/TD&gt;&lt;TD&gt;51,11&lt;/TD&gt;&lt;TD&gt;9&lt;/TD&gt;&lt;TD&gt;2&lt;/TD&gt;&lt;/TR&gt;</v>
      </c>
    </row>
    <row r="7" spans="2:11">
      <c r="K7" t="str">
        <f t="shared" si="0"/>
        <v>&lt;TR&gt;&lt;TD&gt;&lt;/TD&gt;&lt;TD&gt;&lt;/TD&gt;&lt;TD&gt;&lt;/TD&gt;&lt;TD&gt;&lt;/TD&gt;&lt;TD&gt;&lt;/TD&gt;&lt;TD&gt;&lt;/TD&gt;&lt;TD&gt;&lt;/TD&gt;&lt;TD&gt;&lt;/TD&gt;&lt;TD&gt;&lt;/TD&gt;&lt;/TR&gt;</v>
      </c>
    </row>
    <row r="8" spans="2:11">
      <c r="B8" t="s">
        <v>10</v>
      </c>
      <c r="C8">
        <v>391</v>
      </c>
      <c r="D8">
        <v>533</v>
      </c>
      <c r="E8">
        <v>96</v>
      </c>
      <c r="F8">
        <f>ROUND(E6/D6*100,2)</f>
        <v>31.11</v>
      </c>
      <c r="G8">
        <v>162</v>
      </c>
      <c r="H8">
        <f t="shared" si="2"/>
        <v>30.39</v>
      </c>
      <c r="I8">
        <v>142</v>
      </c>
      <c r="J8">
        <v>12</v>
      </c>
      <c r="K8" t="str">
        <f t="shared" si="0"/>
        <v>&lt;TR&gt;&lt;TD&gt;Burkholderia sp. CCGE1001&lt;/TD&gt;&lt;TD&gt;391&lt;/TD&gt;&lt;TD&gt;533&lt;/TD&gt;&lt;TD&gt;96&lt;/TD&gt;&lt;TD&gt;31,11&lt;/TD&gt;&lt;TD&gt;162&lt;/TD&gt;&lt;TD&gt;30,39&lt;/TD&gt;&lt;TD&gt;142&lt;/TD&gt;&lt;TD&gt;12&lt;/TD&gt;&lt;/TR&gt;</v>
      </c>
    </row>
    <row r="9" spans="2:11">
      <c r="K9" t="str">
        <f t="shared" si="0"/>
        <v>&lt;TR&gt;&lt;TD&gt;&lt;/TD&gt;&lt;TD&gt;&lt;/TD&gt;&lt;TD&gt;&lt;/TD&gt;&lt;TD&gt;&lt;/TD&gt;&lt;TD&gt;&lt;/TD&gt;&lt;TD&gt;&lt;/TD&gt;&lt;TD&gt;&lt;/TD&gt;&lt;TD&gt;&lt;/TD&gt;&lt;TD&gt;&lt;/TD&gt;&lt;/TR&gt;</v>
      </c>
    </row>
    <row r="10" spans="2:11">
      <c r="B10" s="6" t="s">
        <v>31</v>
      </c>
      <c r="C10">
        <v>135</v>
      </c>
      <c r="D10">
        <v>172</v>
      </c>
      <c r="E10">
        <v>34</v>
      </c>
      <c r="F10">
        <f>ROUND(E8/D8*100,2)</f>
        <v>18.010000000000002</v>
      </c>
      <c r="G10">
        <v>57</v>
      </c>
      <c r="H10">
        <f t="shared" si="2"/>
        <v>33.14</v>
      </c>
      <c r="I10">
        <v>37</v>
      </c>
      <c r="J10">
        <v>7</v>
      </c>
      <c r="K10" t="str">
        <f t="shared" si="0"/>
        <v>&lt;TR&gt;&lt;TD&gt;Streptomyces globisporus C-1027&lt;/TD&gt;&lt;TD&gt;135&lt;/TD&gt;&lt;TD&gt;172&lt;/TD&gt;&lt;TD&gt;34&lt;/TD&gt;&lt;TD&gt;18,01&lt;/TD&gt;&lt;TD&gt;57&lt;/TD&gt;&lt;TD&gt;33,14&lt;/TD&gt;&lt;TD&gt;37&lt;/TD&gt;&lt;TD&gt;7&lt;/TD&gt;&lt;/TR&gt;</v>
      </c>
    </row>
    <row r="11" spans="2:11">
      <c r="K11" t="str">
        <f t="shared" si="0"/>
        <v>&lt;TR&gt;&lt;TD&gt;&lt;/TD&gt;&lt;TD&gt;&lt;/TD&gt;&lt;TD&gt;&lt;/TD&gt;&lt;TD&gt;&lt;/TD&gt;&lt;TD&gt;&lt;/TD&gt;&lt;TD&gt;&lt;/TD&gt;&lt;TD&gt;&lt;/TD&gt;&lt;TD&gt;&lt;/TD&gt;&lt;TD&gt;&lt;/TD&gt;&lt;/TR&gt;</v>
      </c>
    </row>
    <row r="12" spans="2:11">
      <c r="B12" t="s">
        <v>12</v>
      </c>
      <c r="C12">
        <v>359</v>
      </c>
      <c r="D12">
        <v>451</v>
      </c>
      <c r="E12">
        <v>93</v>
      </c>
      <c r="F12">
        <f t="shared" si="1"/>
        <v>20.62</v>
      </c>
      <c r="G12">
        <v>155</v>
      </c>
      <c r="H12">
        <f t="shared" si="2"/>
        <v>34.369999999999997</v>
      </c>
      <c r="I12">
        <v>92</v>
      </c>
      <c r="J12">
        <v>15</v>
      </c>
      <c r="K12" t="str">
        <f t="shared" si="0"/>
        <v>&lt;TR&gt;&lt;TD&gt;Salmonella enterica subsp. enterica serovar Anatum str. USDA-ARS-USMARC-1735&lt;/TD&gt;&lt;TD&gt;359&lt;/TD&gt;&lt;TD&gt;451&lt;/TD&gt;&lt;TD&gt;93&lt;/TD&gt;&lt;TD&gt;20,62&lt;/TD&gt;&lt;TD&gt;155&lt;/TD&gt;&lt;TD&gt;34,37&lt;/TD&gt;&lt;TD&gt;92&lt;/TD&gt;&lt;TD&gt;15&lt;/TD&gt;&lt;/TR&gt;</v>
      </c>
    </row>
    <row r="13" spans="2:11">
      <c r="K13" t="str">
        <f t="shared" si="0"/>
        <v>&lt;TR&gt;&lt;TD&gt;&lt;/TD&gt;&lt;TD&gt;&lt;/TD&gt;&lt;TD&gt;&lt;/TD&gt;&lt;TD&gt;&lt;/TD&gt;&lt;TD&gt;&lt;/TD&gt;&lt;TD&gt;&lt;/TD&gt;&lt;TD&gt;&lt;/TD&gt;&lt;TD&gt;&lt;/TD&gt;&lt;TD&gt;&lt;/TD&gt;&lt;/TR&gt;</v>
      </c>
    </row>
    <row r="14" spans="2:11">
      <c r="B14" t="s">
        <v>14</v>
      </c>
      <c r="C14">
        <v>316</v>
      </c>
      <c r="D14">
        <v>342</v>
      </c>
      <c r="E14">
        <v>73</v>
      </c>
      <c r="F14">
        <f t="shared" si="1"/>
        <v>21.35</v>
      </c>
      <c r="G14">
        <v>127</v>
      </c>
      <c r="H14">
        <f t="shared" si="2"/>
        <v>37.130000000000003</v>
      </c>
      <c r="I14">
        <v>26</v>
      </c>
      <c r="J14">
        <v>6</v>
      </c>
      <c r="K14" t="str">
        <f t="shared" si="0"/>
        <v>&lt;TR&gt;&lt;TD&gt;Corynebacterium pseudotuberculosis 31&lt;/TD&gt;&lt;TD&gt;316&lt;/TD&gt;&lt;TD&gt;342&lt;/TD&gt;&lt;TD&gt;73&lt;/TD&gt;&lt;TD&gt;21,35&lt;/TD&gt;&lt;TD&gt;127&lt;/TD&gt;&lt;TD&gt;37,13&lt;/TD&gt;&lt;TD&gt;26&lt;/TD&gt;&lt;TD&gt;6&lt;/TD&gt;&lt;/TR&gt;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G15" sqref="A1:XFD1048576"/>
    </sheetView>
  </sheetViews>
  <sheetFormatPr defaultRowHeight="15"/>
  <cols>
    <col min="1" max="1" width="32.42578125" customWidth="1"/>
    <col min="10" max="10" width="10.28515625" bestFit="1" customWidth="1"/>
  </cols>
  <sheetData>
    <row r="1" spans="1:12" ht="157.5">
      <c r="A1" t="s">
        <v>23</v>
      </c>
      <c r="B1" t="s">
        <v>24</v>
      </c>
      <c r="C1" s="3" t="s">
        <v>25</v>
      </c>
      <c r="D1" s="4" t="s">
        <v>26</v>
      </c>
      <c r="E1" s="4" t="s">
        <v>34</v>
      </c>
      <c r="F1" s="4" t="s">
        <v>27</v>
      </c>
      <c r="G1" s="4" t="s">
        <v>28</v>
      </c>
      <c r="H1" s="4" t="s">
        <v>29</v>
      </c>
      <c r="I1" s="4" t="s">
        <v>30</v>
      </c>
      <c r="J1" t="str">
        <f>CONCATENATE("&lt;TR&gt;&lt;TD&gt;",A1,"&lt;/TD&gt;&lt;TD&gt;",B1,"&lt;/TD&gt;&lt;TD&gt;",C1,"&lt;/TD&gt;&lt;TD&gt;",D1,"&lt;/TD&gt;&lt;TD&gt;",E1,"&lt;/TD&gt;&lt;TD&gt;",F1,"&lt;/TD&gt;&lt;TD&gt;",G1,"&lt;/TD&gt;&lt;TD&gt;",H1,"&lt;/TD&gt;&lt;TD&gt;",I1,"&lt;/TD&gt;&lt;/TR&gt;")</f>
        <v>&lt;TR&gt;&lt;TD&gt;Имя &lt;/TD&gt;&lt;TD&gt;Длина последовательности&lt;/TD&gt;&lt;TD&gt;Длина выравнивания&lt;/TD&gt;&lt;TD&gt; Число абсолютно консервативных позиций&lt;/TD&gt;&lt;TD&gt;Процент абсолютно консервативных позиций&lt;/TD&gt;&lt;TD&gt; Число функционально консервативных позиций&lt;/TD&gt;&lt;TD&gt;Процент функционально консервативных позиций&lt;/TD&gt;&lt;TD&gt;Число колонок с гэпами &lt;/TD&gt;&lt;TD&gt;Число инделей&lt;/TD&gt;&lt;/TR&gt;</v>
      </c>
    </row>
    <row r="2" spans="1:12">
      <c r="A2" t="s">
        <v>33</v>
      </c>
      <c r="B2">
        <v>614</v>
      </c>
      <c r="C2">
        <v>739</v>
      </c>
      <c r="D2">
        <v>132</v>
      </c>
      <c r="E2">
        <v>21.5</v>
      </c>
      <c r="F2">
        <v>229</v>
      </c>
      <c r="G2" s="7">
        <v>30.99</v>
      </c>
      <c r="H2">
        <v>20</v>
      </c>
      <c r="I2">
        <v>125</v>
      </c>
      <c r="J2" t="str">
        <f t="shared" ref="J2:J3" si="0">CONCATENATE("&lt;TR&gt;&lt;TD&gt;",A2,"&lt;/TD&gt;&lt;TD&gt;",B2,"&lt;/TD&gt;&lt;TD&gt;",C2,"&lt;/TD&gt;&lt;TD&gt;",D2,"&lt;/TD&gt;&lt;TD&gt;",E2,"&lt;/TD&gt;&lt;TD&gt;",F2,"&lt;/TD&gt;&lt;TD&gt;",G2,"&lt;/TD&gt;&lt;TD&gt;",H2,"&lt;/TD&gt;&lt;TD&gt;",I2,"&lt;/TD&gt;&lt;/TR&gt;")</f>
        <v>&lt;TR&gt;&lt;TD&gt;Clostridium_beijerinckii_DNAK_CLOB8_1-614&lt;/TD&gt;&lt;TD&gt;614&lt;/TD&gt;&lt;TD&gt;739&lt;/TD&gt;&lt;TD&gt;132&lt;/TD&gt;&lt;TD&gt;21,5&lt;/TD&gt;&lt;TD&gt;229&lt;/TD&gt;&lt;TD&gt;30,99&lt;/TD&gt;&lt;TD&gt;20&lt;/TD&gt;&lt;TD&gt;125&lt;/TD&gt;&lt;/TR&gt;</v>
      </c>
    </row>
    <row r="3" spans="1:12">
      <c r="A3" t="s">
        <v>35</v>
      </c>
      <c r="B3">
        <v>641</v>
      </c>
      <c r="C3">
        <v>738</v>
      </c>
      <c r="D3">
        <v>132</v>
      </c>
      <c r="E3">
        <v>20.59</v>
      </c>
      <c r="F3">
        <v>229</v>
      </c>
      <c r="G3" s="7">
        <v>31.03</v>
      </c>
      <c r="H3">
        <v>13</v>
      </c>
      <c r="I3">
        <v>97</v>
      </c>
      <c r="J3" t="str">
        <f t="shared" si="0"/>
        <v>&lt;TR&gt;&lt;TD&gt;Homo_sapiens_HS71A_HUMAN_1-641&lt;/TD&gt;&lt;TD&gt;641&lt;/TD&gt;&lt;TD&gt;738&lt;/TD&gt;&lt;TD&gt;132&lt;/TD&gt;&lt;TD&gt;20,59&lt;/TD&gt;&lt;TD&gt;229&lt;/TD&gt;&lt;TD&gt;31,03&lt;/TD&gt;&lt;TD&gt;13&lt;/TD&gt;&lt;TD&gt;97&lt;/TD&gt;&lt;/TR&gt;</v>
      </c>
    </row>
    <row r="4" spans="1:12">
      <c r="J4" t="str">
        <f t="shared" ref="J2:J9" si="1">CONCATENATE("&lt;TR&gt;&lt;TD&gt;",A4,"&lt;/TD&gt;&lt;TD&gt;",B4,"&lt;/TD&gt;&lt;TD&gt;",C4,"&lt;/TD&gt;&lt;TD&gt;",D4,"&lt;/TD&gt;&lt;TD&gt;",E4,"&lt;/TD&gt;&lt;TD&gt;",F4,"&lt;/TD&gt;&lt;TD&gt;",G4,"&lt;/TD&gt;&lt;TD&gt;",H4,"&lt;/TD&gt;&lt;TD&gt;",I4,"&lt;/TD&gt;&lt;/TR&gt;")</f>
        <v>&lt;TR&gt;&lt;TD&gt;&lt;/TD&gt;&lt;TD&gt;&lt;/TD&gt;&lt;TD&gt;&lt;/TD&gt;&lt;TD&gt;&lt;/TD&gt;&lt;TD&gt;&lt;/TD&gt;&lt;TD&gt;&lt;/TD&gt;&lt;TD&gt;&lt;/TD&gt;&lt;TD&gt;&lt;/TD&gt;&lt;TD&gt;&lt;/TD&gt;&lt;/TR&gt;</v>
      </c>
    </row>
    <row r="5" spans="1:12">
      <c r="A5" t="s">
        <v>33</v>
      </c>
      <c r="B5">
        <v>599</v>
      </c>
      <c r="C5">
        <v>647</v>
      </c>
      <c r="D5">
        <v>306</v>
      </c>
      <c r="E5">
        <v>47.3</v>
      </c>
      <c r="F5">
        <v>417</v>
      </c>
      <c r="G5">
        <v>64.45</v>
      </c>
      <c r="H5">
        <v>10</v>
      </c>
      <c r="I5">
        <v>48</v>
      </c>
      <c r="J5" t="str">
        <f t="shared" si="1"/>
        <v>&lt;TR&gt;&lt;TD&gt;Clostridium_beijerinckii_DNAK_CLOB8_1-614&lt;/TD&gt;&lt;TD&gt;599&lt;/TD&gt;&lt;TD&gt;647&lt;/TD&gt;&lt;TD&gt;306&lt;/TD&gt;&lt;TD&gt;47,3&lt;/TD&gt;&lt;TD&gt;417&lt;/TD&gt;&lt;TD&gt;64,45&lt;/TD&gt;&lt;TD&gt;10&lt;/TD&gt;&lt;TD&gt;48&lt;/TD&gt;&lt;/TR&gt;</v>
      </c>
      <c r="L5" t="s">
        <v>3</v>
      </c>
    </row>
    <row r="6" spans="1:12">
      <c r="A6" t="s">
        <v>35</v>
      </c>
      <c r="B6">
        <v>634</v>
      </c>
      <c r="C6">
        <v>647</v>
      </c>
      <c r="D6">
        <v>306</v>
      </c>
      <c r="E6">
        <v>47.3</v>
      </c>
      <c r="F6">
        <v>417</v>
      </c>
      <c r="G6">
        <v>64.45</v>
      </c>
      <c r="H6">
        <v>4</v>
      </c>
      <c r="I6">
        <v>13</v>
      </c>
      <c r="J6" t="str">
        <f t="shared" si="1"/>
        <v>&lt;TR&gt;&lt;TD&gt;Homo_sapiens_HS71A_HUMAN_1-641&lt;/TD&gt;&lt;TD&gt;634&lt;/TD&gt;&lt;TD&gt;647&lt;/TD&gt;&lt;TD&gt;306&lt;/TD&gt;&lt;TD&gt;47,3&lt;/TD&gt;&lt;TD&gt;417&lt;/TD&gt;&lt;TD&gt;64,45&lt;/TD&gt;&lt;TD&gt;4&lt;/TD&gt;&lt;TD&gt;13&lt;/TD&gt;&lt;/TR&gt;</v>
      </c>
    </row>
    <row r="7" spans="1:12">
      <c r="J7" t="str">
        <f t="shared" si="1"/>
        <v>&lt;TR&gt;&lt;TD&gt;&lt;/TD&gt;&lt;TD&gt;&lt;/TD&gt;&lt;TD&gt;&lt;/TD&gt;&lt;TD&gt;&lt;/TD&gt;&lt;TD&gt;&lt;/TD&gt;&lt;TD&gt;&lt;/TD&gt;&lt;TD&gt;&lt;/TD&gt;&lt;TD&gt;&lt;/TD&gt;&lt;TD&gt;&lt;/TD&gt;&lt;/TR&gt;</v>
      </c>
    </row>
    <row r="8" spans="1:12">
      <c r="A8" t="s">
        <v>33</v>
      </c>
      <c r="B8">
        <v>614</v>
      </c>
      <c r="C8">
        <v>664</v>
      </c>
      <c r="D8">
        <v>308</v>
      </c>
      <c r="E8">
        <v>46.39</v>
      </c>
      <c r="F8">
        <v>419</v>
      </c>
      <c r="G8">
        <v>63.1</v>
      </c>
      <c r="H8">
        <v>11</v>
      </c>
      <c r="I8">
        <v>50</v>
      </c>
      <c r="J8" t="str">
        <f t="shared" si="1"/>
        <v>&lt;TR&gt;&lt;TD&gt;Clostridium_beijerinckii_DNAK_CLOB8_1-614&lt;/TD&gt;&lt;TD&gt;614&lt;/TD&gt;&lt;TD&gt;664&lt;/TD&gt;&lt;TD&gt;308&lt;/TD&gt;&lt;TD&gt;46,39&lt;/TD&gt;&lt;TD&gt;419&lt;/TD&gt;&lt;TD&gt;63,1&lt;/TD&gt;&lt;TD&gt;11&lt;/TD&gt;&lt;TD&gt;50&lt;/TD&gt;&lt;/TR&gt;</v>
      </c>
      <c r="L8" t="s">
        <v>4</v>
      </c>
    </row>
    <row r="9" spans="1:12">
      <c r="A9" t="s">
        <v>35</v>
      </c>
      <c r="B9">
        <v>641</v>
      </c>
      <c r="C9">
        <v>654</v>
      </c>
      <c r="D9">
        <v>308</v>
      </c>
      <c r="E9">
        <v>47.09</v>
      </c>
      <c r="F9">
        <v>419</v>
      </c>
      <c r="G9">
        <v>64.069999999999993</v>
      </c>
      <c r="H9">
        <v>4</v>
      </c>
      <c r="I9">
        <v>13</v>
      </c>
      <c r="J9" t="str">
        <f t="shared" si="1"/>
        <v>&lt;TR&gt;&lt;TD&gt;Homo_sapiens_HS71A_HUMAN_1-641&lt;/TD&gt;&lt;TD&gt;641&lt;/TD&gt;&lt;TD&gt;654&lt;/TD&gt;&lt;TD&gt;308&lt;/TD&gt;&lt;TD&gt;47,09&lt;/TD&gt;&lt;TD&gt;419&lt;/TD&gt;&lt;TD&gt;64,07&lt;/TD&gt;&lt;TD&gt;4&lt;/TD&gt;&lt;TD&gt;13&lt;/TD&gt;&lt;/TR&gt;</v>
      </c>
    </row>
    <row r="11" spans="1:12">
      <c r="E11" s="8"/>
    </row>
    <row r="12" spans="1:12">
      <c r="E12" t="e">
        <f>ROUND(D12/C12*100,2)</f>
        <v>#DIV/0!</v>
      </c>
      <c r="G12" t="e">
        <f>ROUND(F12/C12*100,2)</f>
        <v>#DIV/0!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G9" sqref="G9"/>
    </sheetView>
  </sheetViews>
  <sheetFormatPr defaultRowHeight="15"/>
  <cols>
    <col min="1" max="1" width="32.42578125" customWidth="1"/>
    <col min="10" max="10" width="10.28515625" bestFit="1" customWidth="1"/>
  </cols>
  <sheetData>
    <row r="1" spans="1:12" ht="91.5" customHeight="1">
      <c r="A1" t="s">
        <v>23</v>
      </c>
      <c r="B1" t="s">
        <v>24</v>
      </c>
      <c r="C1" s="3" t="s">
        <v>25</v>
      </c>
      <c r="D1" s="4" t="s">
        <v>26</v>
      </c>
      <c r="E1" s="4" t="s">
        <v>34</v>
      </c>
      <c r="F1" s="4" t="s">
        <v>27</v>
      </c>
      <c r="G1" s="4" t="s">
        <v>28</v>
      </c>
      <c r="H1" s="4" t="s">
        <v>29</v>
      </c>
      <c r="I1" s="4" t="s">
        <v>30</v>
      </c>
      <c r="J1" t="str">
        <f>CONCATENATE("&lt;TR&gt;&lt;TD&gt;",A1,"&lt;/TD&gt;&lt;TD&gt;",B1,"&lt;/TD&gt;&lt;TD&gt;",C1,"&lt;/TD&gt;&lt;TD&gt;",D1,"&lt;/TD&gt;&lt;TD&gt;",E1,"&lt;/TD&gt;&lt;TD&gt;",F1,"&lt;/TD&gt;&lt;TD&gt;",G1,"&lt;/TD&gt;&lt;TD&gt;",H1,"&lt;/TD&gt;&lt;TD&gt;",I1,"&lt;/TD&gt;&lt;/TR&gt;")</f>
        <v>&lt;TR&gt;&lt;TD&gt;Имя &lt;/TD&gt;&lt;TD&gt;Длина последовательности&lt;/TD&gt;&lt;TD&gt;Длина выравнивания&lt;/TD&gt;&lt;TD&gt; Число абсолютно консервативных позиций&lt;/TD&gt;&lt;TD&gt;Процент абсолютно консервативных позиций&lt;/TD&gt;&lt;TD&gt; Число функционально консервативных позиций&lt;/TD&gt;&lt;TD&gt;Процент функционально консервативных позиций&lt;/TD&gt;&lt;TD&gt;Число колонок с гэпами &lt;/TD&gt;&lt;TD&gt;Число инделей&lt;/TD&gt;&lt;/TR&gt;</v>
      </c>
    </row>
    <row r="2" spans="1:12">
      <c r="A2" t="s">
        <v>33</v>
      </c>
      <c r="B2">
        <v>450</v>
      </c>
      <c r="C2">
        <v>457</v>
      </c>
      <c r="D2">
        <v>241</v>
      </c>
      <c r="E2">
        <v>52.74</v>
      </c>
      <c r="F2">
        <v>328</v>
      </c>
      <c r="G2">
        <v>71.77</v>
      </c>
      <c r="H2">
        <v>4</v>
      </c>
      <c r="I2">
        <v>7</v>
      </c>
      <c r="J2" t="str">
        <f t="shared" ref="J2:J6" si="0">CONCATENATE("&lt;TR&gt;&lt;TD&gt;",A2,"&lt;/TD&gt;&lt;TD&gt;",B2,"&lt;/TD&gt;&lt;TD&gt;",C2,"&lt;/TD&gt;&lt;TD&gt;",D2,"&lt;/TD&gt;&lt;TD&gt;",E2,"&lt;/TD&gt;&lt;TD&gt;",F2,"&lt;/TD&gt;&lt;TD&gt;",G2,"&lt;/TD&gt;&lt;TD&gt;",H2,"&lt;/TD&gt;&lt;TD&gt;",I2,"&lt;/TD&gt;&lt;/TR&gt;")</f>
        <v>&lt;TR&gt;&lt;TD&gt;Clostridium_beijerinckii_DNAK_CLOB8_1-614&lt;/TD&gt;&lt;TD&gt;450&lt;/TD&gt;&lt;TD&gt;457&lt;/TD&gt;&lt;TD&gt;241&lt;/TD&gt;&lt;TD&gt;52,74&lt;/TD&gt;&lt;TD&gt;328&lt;/TD&gt;&lt;TD&gt;71,77&lt;/TD&gt;&lt;TD&gt;4&lt;/TD&gt;&lt;TD&gt;7&lt;/TD&gt;&lt;/TR&gt;</v>
      </c>
      <c r="L2" t="s">
        <v>3</v>
      </c>
    </row>
    <row r="3" spans="1:12">
      <c r="A3" t="s">
        <v>35</v>
      </c>
      <c r="B3">
        <v>453</v>
      </c>
      <c r="C3">
        <v>457</v>
      </c>
      <c r="D3">
        <v>241</v>
      </c>
      <c r="E3">
        <v>52.74</v>
      </c>
      <c r="F3">
        <v>328</v>
      </c>
      <c r="G3">
        <v>71.77</v>
      </c>
      <c r="H3">
        <v>1</v>
      </c>
      <c r="I3">
        <v>4</v>
      </c>
      <c r="J3" t="str">
        <f t="shared" si="0"/>
        <v>&lt;TR&gt;&lt;TD&gt;Homo_sapiens_HS71A_HUMAN_1-641&lt;/TD&gt;&lt;TD&gt;453&lt;/TD&gt;&lt;TD&gt;457&lt;/TD&gt;&lt;TD&gt;241&lt;/TD&gt;&lt;TD&gt;52,74&lt;/TD&gt;&lt;TD&gt;328&lt;/TD&gt;&lt;TD&gt;71,77&lt;/TD&gt;&lt;TD&gt;1&lt;/TD&gt;&lt;TD&gt;4&lt;/TD&gt;&lt;/TR&gt;</v>
      </c>
    </row>
    <row r="4" spans="1:12">
      <c r="J4" t="str">
        <f t="shared" si="0"/>
        <v>&lt;TR&gt;&lt;TD&gt;&lt;/TD&gt;&lt;TD&gt;&lt;/TD&gt;&lt;TD&gt;&lt;/TD&gt;&lt;TD&gt;&lt;/TD&gt;&lt;TD&gt;&lt;/TD&gt;&lt;TD&gt;&lt;/TD&gt;&lt;TD&gt;&lt;/TD&gt;&lt;TD&gt;&lt;/TD&gt;&lt;TD&gt;&lt;/TD&gt;&lt;/TR&gt;</v>
      </c>
    </row>
    <row r="5" spans="1:12">
      <c r="A5" t="s">
        <v>33</v>
      </c>
      <c r="B5">
        <v>614</v>
      </c>
      <c r="C5">
        <v>631</v>
      </c>
      <c r="D5">
        <v>272</v>
      </c>
      <c r="E5">
        <v>43.11</v>
      </c>
      <c r="F5">
        <v>391</v>
      </c>
      <c r="G5">
        <v>61.97</v>
      </c>
      <c r="H5">
        <v>8</v>
      </c>
      <c r="I5">
        <v>17</v>
      </c>
      <c r="J5" t="str">
        <f t="shared" si="0"/>
        <v>&lt;TR&gt;&lt;TD&gt;Clostridium_beijerinckii_DNAK_CLOB8_1-614&lt;/TD&gt;&lt;TD&gt;614&lt;/TD&gt;&lt;TD&gt;631&lt;/TD&gt;&lt;TD&gt;272&lt;/TD&gt;&lt;TD&gt;43,11&lt;/TD&gt;&lt;TD&gt;391&lt;/TD&gt;&lt;TD&gt;61,97&lt;/TD&gt;&lt;TD&gt;8&lt;/TD&gt;&lt;TD&gt;17&lt;/TD&gt;&lt;/TR&gt;</v>
      </c>
      <c r="L5" t="s">
        <v>4</v>
      </c>
    </row>
    <row r="6" spans="1:12">
      <c r="A6" t="s">
        <v>35</v>
      </c>
      <c r="B6">
        <v>641</v>
      </c>
      <c r="C6">
        <v>645</v>
      </c>
      <c r="D6">
        <v>272</v>
      </c>
      <c r="E6">
        <v>42.17</v>
      </c>
      <c r="F6">
        <v>391</v>
      </c>
      <c r="G6">
        <v>60.62</v>
      </c>
      <c r="H6">
        <v>1</v>
      </c>
      <c r="I6">
        <v>4</v>
      </c>
      <c r="J6" t="str">
        <f t="shared" si="0"/>
        <v>&lt;TR&gt;&lt;TD&gt;Homo_sapiens_HS71A_HUMAN_1-641&lt;/TD&gt;&lt;TD&gt;641&lt;/TD&gt;&lt;TD&gt;645&lt;/TD&gt;&lt;TD&gt;272&lt;/TD&gt;&lt;TD&gt;42,17&lt;/TD&gt;&lt;TD&gt;391&lt;/TD&gt;&lt;TD&gt;60,62&lt;/TD&gt;&lt;TD&gt;1&lt;/TD&gt;&lt;TD&gt;4&lt;/TD&gt;&lt;/TR&gt;</v>
      </c>
    </row>
    <row r="8" spans="1:12">
      <c r="E8" s="8"/>
    </row>
    <row r="9" spans="1:12">
      <c r="E9" t="e">
        <f>ROUND(D9/C9*100,2)</f>
        <v>#DIV/0!</v>
      </c>
      <c r="G9" t="e">
        <f>ROUND(F9/C9*100,2)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параметры программы</vt:lpstr>
      <vt:lpstr>идентификаторы</vt:lpstr>
      <vt:lpstr>Сводная таблица по выравн.</vt:lpstr>
      <vt:lpstr>Лист1</vt:lpstr>
      <vt:lpstr>Лист2</vt:lpstr>
      <vt:lpstr>без изменения штрафов</vt:lpstr>
      <vt:lpstr>с измененными штрафами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cp:lastPrinted>2017-04-23T18:55:46Z</cp:lastPrinted>
  <dcterms:created xsi:type="dcterms:W3CDTF">2017-04-18T23:47:45Z</dcterms:created>
  <dcterms:modified xsi:type="dcterms:W3CDTF">2017-05-20T11:37:44Z</dcterms:modified>
</cp:coreProperties>
</file>