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<sst xmlns="http://schemas.openxmlformats.org/spreadsheetml/2006/main" uniqueCount="123">
  <si>
    <t>Sequence</t>
  </si>
  <si>
    <t xml:space="preserve">Domain  </t>
  </si>
  <si>
    <t xml:space="preserve">seq-f </t>
  </si>
  <si>
    <t xml:space="preserve">seq-t </t>
  </si>
  <si>
    <t xml:space="preserve">hmm-f </t>
  </si>
  <si>
    <t xml:space="preserve">hmm-t </t>
  </si>
  <si>
    <t xml:space="preserve"> score  </t>
  </si>
  <si>
    <t>E-value</t>
  </si>
  <si>
    <t>has_architecture</t>
  </si>
  <si>
    <t>in_profile</t>
  </si>
  <si>
    <t xml:space="preserve">Sensitivity </t>
  </si>
  <si>
    <t>Specificity</t>
  </si>
  <si>
    <t>Proteins with domain</t>
  </si>
  <si>
    <t xml:space="preserve">Proteins with architecture </t>
  </si>
  <si>
    <t>Proteins from profile</t>
  </si>
  <si>
    <t>A0A8J7DNL9</t>
  </si>
  <si>
    <t xml:space="preserve">  1/1   </t>
  </si>
  <si>
    <t>Total</t>
  </si>
  <si>
    <t>K9W4I8</t>
  </si>
  <si>
    <t>Found by hmm2</t>
  </si>
  <si>
    <t>A0A367QAE4</t>
  </si>
  <si>
    <t>K9VUW4</t>
  </si>
  <si>
    <t>K9VWM4</t>
  </si>
  <si>
    <t>Positive</t>
  </si>
  <si>
    <t>A0A0V7ZDX4</t>
  </si>
  <si>
    <t>A0A367QYG1</t>
  </si>
  <si>
    <t>A0A926UI94</t>
  </si>
  <si>
    <t>K9PQX8</t>
  </si>
  <si>
    <t>A0A8J7BYH8</t>
  </si>
  <si>
    <t>A0A218QIT9</t>
  </si>
  <si>
    <t>A0A1C0VYJ6</t>
  </si>
  <si>
    <t>A0A367Q6Y3</t>
  </si>
  <si>
    <t>A0A2T1GA07</t>
  </si>
  <si>
    <t>G6FNC3</t>
  </si>
  <si>
    <t>A0A930T6R4</t>
  </si>
  <si>
    <t>A0A926Z1D6</t>
  </si>
  <si>
    <t>A0A1Z4RC10</t>
  </si>
  <si>
    <t>A0A2S6CZ10</t>
  </si>
  <si>
    <t>A0A218QJF7</t>
  </si>
  <si>
    <t>K7VUZ8</t>
  </si>
  <si>
    <t>A0A367PST9</t>
  </si>
  <si>
    <t>K7W631</t>
  </si>
  <si>
    <t>A0A367QNF1</t>
  </si>
  <si>
    <t>A0A0V7ZD45</t>
  </si>
  <si>
    <t>A0A367PRI8</t>
  </si>
  <si>
    <t>A0A1Z4RVL5</t>
  </si>
  <si>
    <t>A0A928ZD06</t>
  </si>
  <si>
    <t>K9QC46</t>
  </si>
  <si>
    <t>A0A2T1CHE4</t>
  </si>
  <si>
    <t>A0A964BP42</t>
  </si>
  <si>
    <t>A0A964BUA2</t>
  </si>
  <si>
    <t>K9RLK0</t>
  </si>
  <si>
    <t>A0A964BM75</t>
  </si>
  <si>
    <t>K9XPN6</t>
  </si>
  <si>
    <t>A0A926VZ80</t>
  </si>
  <si>
    <t>A0A928VZN4</t>
  </si>
  <si>
    <t>A0A926Y9G3</t>
  </si>
  <si>
    <t>A0A1C0UYX8</t>
  </si>
  <si>
    <t>K9XT00</t>
  </si>
  <si>
    <t>A0A926ULT8</t>
  </si>
  <si>
    <t>K9V9P9</t>
  </si>
  <si>
    <t>A0A563VQD0</t>
  </si>
  <si>
    <t>K9TA80</t>
  </si>
  <si>
    <t>A0A1C0VW52</t>
  </si>
  <si>
    <t>A0A1C0VY22</t>
  </si>
  <si>
    <t>L8LWP7</t>
  </si>
  <si>
    <t>A0A0T7BV14</t>
  </si>
  <si>
    <t>A0A1C0VTD4</t>
  </si>
  <si>
    <t>A0A0M1JVI8</t>
  </si>
  <si>
    <t>K7VZT3</t>
  </si>
  <si>
    <t>A0A2S0U9L9</t>
  </si>
  <si>
    <t>A0A964FFK2</t>
  </si>
  <si>
    <t>A0A926ZIE4</t>
  </si>
  <si>
    <t>A0A1Z4ULB9</t>
  </si>
  <si>
    <t>K9TK44</t>
  </si>
  <si>
    <t>L8M7Y4</t>
  </si>
  <si>
    <t>A0A3S1IG57</t>
  </si>
  <si>
    <t>A0A1Z4UJX3</t>
  </si>
  <si>
    <t>B7KAX0</t>
  </si>
  <si>
    <t>A0A2S6CPU1</t>
  </si>
  <si>
    <t>K7WZ79</t>
  </si>
  <si>
    <t>A0A926UIW2</t>
  </si>
  <si>
    <t>A0A563W1R8</t>
  </si>
  <si>
    <t>A0A2S6CUN7</t>
  </si>
  <si>
    <t>A0A8J6XDB2</t>
  </si>
  <si>
    <t>K9THZ3</t>
  </si>
  <si>
    <t>A0A6A7LJP5</t>
  </si>
  <si>
    <t>A0A654M222</t>
  </si>
  <si>
    <t>A0A934P4F1</t>
  </si>
  <si>
    <t>A0A6A8FK69</t>
  </si>
  <si>
    <t>A0A8J2UEL6</t>
  </si>
  <si>
    <t>A0A484IC99</t>
  </si>
  <si>
    <t>A0A4Q1CHJ3</t>
  </si>
  <si>
    <t>A0A7K3WVE6</t>
  </si>
  <si>
    <t>A0A7T1F2H0</t>
  </si>
  <si>
    <t>D7CJE5</t>
  </si>
  <si>
    <t>A0A5B2YX83</t>
  </si>
  <si>
    <t>A0A288D9M2</t>
  </si>
  <si>
    <t>G7WQF0</t>
  </si>
  <si>
    <t>A0A654M447</t>
  </si>
  <si>
    <t>A0A2U2XAR8</t>
  </si>
  <si>
    <t>A0A6A7LK66</t>
  </si>
  <si>
    <t>A0A6A7LD38</t>
  </si>
  <si>
    <t>A8UK98</t>
  </si>
  <si>
    <t>A0A3M8DHI0</t>
  </si>
  <si>
    <t>A0A6A7LFL7</t>
  </si>
  <si>
    <t>A0A927PJ66</t>
  </si>
  <si>
    <t>A0A2P6NW00</t>
  </si>
  <si>
    <t>A0A366M9J4</t>
  </si>
  <si>
    <t>A0A1D2W5N3</t>
  </si>
  <si>
    <t>K9PGK2</t>
  </si>
  <si>
    <t>B8I5K1</t>
  </si>
  <si>
    <t>A0A654LUE3</t>
  </si>
  <si>
    <t>A0A3E1Y5X2</t>
  </si>
  <si>
    <t>A0A842IXH2</t>
  </si>
  <si>
    <t>A0A934U3P9</t>
  </si>
  <si>
    <t>A0A1D2W5I1</t>
  </si>
  <si>
    <t>A0A328PDY6</t>
  </si>
  <si>
    <t>R7MPW9</t>
  </si>
  <si>
    <t>A0A166FGI4</t>
  </si>
  <si>
    <t>A0A2K8V9T5</t>
  </si>
  <si>
    <t>F0TBP4</t>
  </si>
  <si>
    <t>A0A315XMG3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</si>
</sst>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Calibri"/>
    </font>
    <font>
      <sz val="18"/>
      <color indexed="8"/>
      <name val="Calibri"/>
    </font>
    <font>
      <sz val="14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top"/>
    </xf>
    <xf numFmtId="0" fontId="3" fillId="2" borderId="2" applyNumberFormat="0" applyFont="1" applyFill="1" applyBorder="1" applyAlignment="1" applyProtection="0">
      <alignment horizontal="center" vertical="top"/>
    </xf>
    <xf numFmtId="0" fontId="0" fillId="2" borderId="3" applyNumberFormat="0" applyFont="1" applyFill="1" applyBorder="1" applyAlignment="1" applyProtection="0">
      <alignment vertical="bottom"/>
    </xf>
    <xf numFmtId="0" fontId="3" fillId="2" borderId="2" applyNumberFormat="1" applyFont="1" applyFill="1" applyBorder="1" applyAlignment="1" applyProtection="0">
      <alignment horizontal="center" vertical="top"/>
    </xf>
    <xf numFmtId="49" fontId="0" fillId="2" borderId="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878787"/>
      <rgbColor rgb="ff4a7eb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57156"/>
          <c:y val="0.159128"/>
          <c:w val="0.815601"/>
          <c:h val="0.69068"/>
        </c:manualLayout>
      </c:layout>
      <c:scatterChart>
        <c:scatterStyle val="smoothMarker"/>
        <c:varyColors val="0"/>
        <c:ser>
          <c:idx val="0"/>
          <c:order val="0"/>
          <c:tx>
            <c:v>ROC</c:v>
          </c:tx>
          <c:spPr>
            <a:noFill/>
            <a:ln w="47625" cap="flat">
              <a:solidFill>
                <a:srgbClr val="4A7EBB"/>
              </a:solidFill>
              <a:prstDash val="solid"/>
              <a:round/>
            </a:ln>
            <a:effectLst/>
          </c:spPr>
          <c:marker>
            <c:symbol val="none"/>
            <c:size val="5"/>
            <c:spPr>
              <a:noFill/>
              <a:ln w="47625" cap="flat">
                <a:solidFill>
                  <a:srgbClr val="4A7EBB"/>
                </a:solidFill>
                <a:prstDash val="solid"/>
                <a:round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'Sheet1'!$M$2:$M$105</c:f>
              <c:numCache>
                <c:ptCount val="104"/>
                <c:pt idx="0">
                  <c:v>0.502793</c:v>
                </c:pt>
                <c:pt idx="1">
                  <c:v>0.502793</c:v>
                </c:pt>
                <c:pt idx="2">
                  <c:v>0.502793</c:v>
                </c:pt>
                <c:pt idx="3">
                  <c:v>0.502793</c:v>
                </c:pt>
                <c:pt idx="4">
                  <c:v>0.508380</c:v>
                </c:pt>
                <c:pt idx="5">
                  <c:v>0.508380</c:v>
                </c:pt>
                <c:pt idx="6">
                  <c:v>0.508380</c:v>
                </c:pt>
                <c:pt idx="7">
                  <c:v>0.508380</c:v>
                </c:pt>
                <c:pt idx="8">
                  <c:v>0.508380</c:v>
                </c:pt>
                <c:pt idx="9">
                  <c:v>0.508380</c:v>
                </c:pt>
                <c:pt idx="10">
                  <c:v>0.508380</c:v>
                </c:pt>
                <c:pt idx="11">
                  <c:v>0.508380</c:v>
                </c:pt>
                <c:pt idx="12">
                  <c:v>0.508380</c:v>
                </c:pt>
                <c:pt idx="13">
                  <c:v>0.508380</c:v>
                </c:pt>
                <c:pt idx="14">
                  <c:v>0.508380</c:v>
                </c:pt>
                <c:pt idx="15">
                  <c:v>0.508380</c:v>
                </c:pt>
                <c:pt idx="16">
                  <c:v>0.508380</c:v>
                </c:pt>
                <c:pt idx="17">
                  <c:v>0.508380</c:v>
                </c:pt>
                <c:pt idx="18">
                  <c:v>0.508380</c:v>
                </c:pt>
                <c:pt idx="19">
                  <c:v>0.508380</c:v>
                </c:pt>
                <c:pt idx="20">
                  <c:v>0.508380</c:v>
                </c:pt>
                <c:pt idx="21">
                  <c:v>0.508380</c:v>
                </c:pt>
                <c:pt idx="22">
                  <c:v>0.508380</c:v>
                </c:pt>
                <c:pt idx="23">
                  <c:v>0.508380</c:v>
                </c:pt>
                <c:pt idx="24">
                  <c:v>0.508380</c:v>
                </c:pt>
                <c:pt idx="25">
                  <c:v>0.508380</c:v>
                </c:pt>
                <c:pt idx="26">
                  <c:v>0.508380</c:v>
                </c:pt>
                <c:pt idx="27">
                  <c:v>0.508380</c:v>
                </c:pt>
                <c:pt idx="28">
                  <c:v>0.508380</c:v>
                </c:pt>
                <c:pt idx="29">
                  <c:v>0.508380</c:v>
                </c:pt>
                <c:pt idx="30">
                  <c:v>0.508380</c:v>
                </c:pt>
                <c:pt idx="31">
                  <c:v>0.508380</c:v>
                </c:pt>
                <c:pt idx="32">
                  <c:v>0.508380</c:v>
                </c:pt>
                <c:pt idx="33">
                  <c:v>0.508380</c:v>
                </c:pt>
                <c:pt idx="34">
                  <c:v>0.508380</c:v>
                </c:pt>
                <c:pt idx="35">
                  <c:v>0.508380</c:v>
                </c:pt>
                <c:pt idx="36">
                  <c:v>0.508380</c:v>
                </c:pt>
                <c:pt idx="37">
                  <c:v>0.513966</c:v>
                </c:pt>
                <c:pt idx="38">
                  <c:v>0.519553</c:v>
                </c:pt>
                <c:pt idx="39">
                  <c:v>0.519553</c:v>
                </c:pt>
                <c:pt idx="40">
                  <c:v>0.519553</c:v>
                </c:pt>
                <c:pt idx="41">
                  <c:v>0.519553</c:v>
                </c:pt>
                <c:pt idx="42">
                  <c:v>0.519553</c:v>
                </c:pt>
                <c:pt idx="43">
                  <c:v>0.519553</c:v>
                </c:pt>
                <c:pt idx="44">
                  <c:v>0.525140</c:v>
                </c:pt>
                <c:pt idx="45">
                  <c:v>0.525140</c:v>
                </c:pt>
                <c:pt idx="46">
                  <c:v>0.525140</c:v>
                </c:pt>
                <c:pt idx="47">
                  <c:v>0.525140</c:v>
                </c:pt>
                <c:pt idx="48">
                  <c:v>0.525140</c:v>
                </c:pt>
                <c:pt idx="49">
                  <c:v>0.525140</c:v>
                </c:pt>
                <c:pt idx="50">
                  <c:v>0.530726</c:v>
                </c:pt>
                <c:pt idx="51">
                  <c:v>0.536313</c:v>
                </c:pt>
                <c:pt idx="52">
                  <c:v>0.536313</c:v>
                </c:pt>
                <c:pt idx="53">
                  <c:v>0.536313</c:v>
                </c:pt>
                <c:pt idx="54">
                  <c:v>0.541899</c:v>
                </c:pt>
                <c:pt idx="55">
                  <c:v>0.541899</c:v>
                </c:pt>
                <c:pt idx="56">
                  <c:v>0.541899</c:v>
                </c:pt>
                <c:pt idx="57">
                  <c:v>0.547486</c:v>
                </c:pt>
                <c:pt idx="58">
                  <c:v>0.553073</c:v>
                </c:pt>
                <c:pt idx="59">
                  <c:v>0.553073</c:v>
                </c:pt>
                <c:pt idx="60">
                  <c:v>0.553073</c:v>
                </c:pt>
                <c:pt idx="61">
                  <c:v>0.553073</c:v>
                </c:pt>
                <c:pt idx="62">
                  <c:v>0.553073</c:v>
                </c:pt>
                <c:pt idx="63">
                  <c:v>0.553073</c:v>
                </c:pt>
                <c:pt idx="64">
                  <c:v>0.553073</c:v>
                </c:pt>
                <c:pt idx="65">
                  <c:v>0.558659</c:v>
                </c:pt>
                <c:pt idx="66">
                  <c:v>0.558659</c:v>
                </c:pt>
                <c:pt idx="67">
                  <c:v>0.564246</c:v>
                </c:pt>
                <c:pt idx="68">
                  <c:v>0.569832</c:v>
                </c:pt>
                <c:pt idx="69">
                  <c:v>0.569832</c:v>
                </c:pt>
                <c:pt idx="70">
                  <c:v>0.575419</c:v>
                </c:pt>
                <c:pt idx="71">
                  <c:v>0.581006</c:v>
                </c:pt>
                <c:pt idx="72">
                  <c:v>0.586592</c:v>
                </c:pt>
                <c:pt idx="73">
                  <c:v>0.592179</c:v>
                </c:pt>
                <c:pt idx="74">
                  <c:v>0.597765</c:v>
                </c:pt>
                <c:pt idx="75">
                  <c:v>0.603352</c:v>
                </c:pt>
                <c:pt idx="76">
                  <c:v>0.608939</c:v>
                </c:pt>
                <c:pt idx="77">
                  <c:v>0.614525</c:v>
                </c:pt>
                <c:pt idx="78">
                  <c:v>0.620112</c:v>
                </c:pt>
                <c:pt idx="79">
                  <c:v>0.625698</c:v>
                </c:pt>
                <c:pt idx="80">
                  <c:v>0.631285</c:v>
                </c:pt>
                <c:pt idx="81">
                  <c:v>0.636872</c:v>
                </c:pt>
                <c:pt idx="82">
                  <c:v>0.642458</c:v>
                </c:pt>
                <c:pt idx="83">
                  <c:v>0.648045</c:v>
                </c:pt>
                <c:pt idx="84">
                  <c:v>0.653631</c:v>
                </c:pt>
                <c:pt idx="85">
                  <c:v>0.659218</c:v>
                </c:pt>
                <c:pt idx="86">
                  <c:v>0.664804</c:v>
                </c:pt>
                <c:pt idx="87">
                  <c:v>0.670391</c:v>
                </c:pt>
                <c:pt idx="88">
                  <c:v>0.675978</c:v>
                </c:pt>
                <c:pt idx="89">
                  <c:v>0.681564</c:v>
                </c:pt>
                <c:pt idx="90">
                  <c:v>0.687151</c:v>
                </c:pt>
                <c:pt idx="91">
                  <c:v>0.692737</c:v>
                </c:pt>
                <c:pt idx="92">
                  <c:v>0.698324</c:v>
                </c:pt>
                <c:pt idx="93">
                  <c:v>0.703911</c:v>
                </c:pt>
                <c:pt idx="94">
                  <c:v>0.709497</c:v>
                </c:pt>
                <c:pt idx="95">
                  <c:v>0.715084</c:v>
                </c:pt>
                <c:pt idx="96">
                  <c:v>0.715084</c:v>
                </c:pt>
                <c:pt idx="97">
                  <c:v>0.720670</c:v>
                </c:pt>
                <c:pt idx="98">
                  <c:v>0.726257</c:v>
                </c:pt>
                <c:pt idx="99">
                  <c:v>0.731844</c:v>
                </c:pt>
                <c:pt idx="100">
                  <c:v>0.737430</c:v>
                </c:pt>
                <c:pt idx="101">
                  <c:v>0.743017</c:v>
                </c:pt>
                <c:pt idx="102">
                  <c:v>0.748603</c:v>
                </c:pt>
                <c:pt idx="103">
                  <c:v>0.748603</c:v>
                </c:pt>
              </c:numCache>
            </c:numRef>
          </c:xVal>
          <c:yVal>
            <c:numRef>
              <c:f>'Sheet1'!$L$2:$L$105</c:f>
              <c:numCache>
                <c:ptCount val="104"/>
                <c:pt idx="0">
                  <c:v>0.000000</c:v>
                </c:pt>
                <c:pt idx="1">
                  <c:v>0.010417</c:v>
                </c:pt>
                <c:pt idx="2">
                  <c:v>0.020833</c:v>
                </c:pt>
                <c:pt idx="3">
                  <c:v>0.031250</c:v>
                </c:pt>
                <c:pt idx="4">
                  <c:v>0.041667</c:v>
                </c:pt>
                <c:pt idx="5">
                  <c:v>0.041667</c:v>
                </c:pt>
                <c:pt idx="6">
                  <c:v>0.052083</c:v>
                </c:pt>
                <c:pt idx="7">
                  <c:v>0.062500</c:v>
                </c:pt>
                <c:pt idx="8">
                  <c:v>0.072917</c:v>
                </c:pt>
                <c:pt idx="9">
                  <c:v>0.083333</c:v>
                </c:pt>
                <c:pt idx="10">
                  <c:v>0.093750</c:v>
                </c:pt>
                <c:pt idx="11">
                  <c:v>0.104167</c:v>
                </c:pt>
                <c:pt idx="12">
                  <c:v>0.114583</c:v>
                </c:pt>
                <c:pt idx="13">
                  <c:v>0.125000</c:v>
                </c:pt>
                <c:pt idx="14">
                  <c:v>0.135417</c:v>
                </c:pt>
                <c:pt idx="15">
                  <c:v>0.145833</c:v>
                </c:pt>
                <c:pt idx="16">
                  <c:v>0.156250</c:v>
                </c:pt>
                <c:pt idx="17">
                  <c:v>0.166667</c:v>
                </c:pt>
                <c:pt idx="18">
                  <c:v>0.177083</c:v>
                </c:pt>
                <c:pt idx="19">
                  <c:v>0.187500</c:v>
                </c:pt>
                <c:pt idx="20">
                  <c:v>0.197917</c:v>
                </c:pt>
                <c:pt idx="21">
                  <c:v>0.208333</c:v>
                </c:pt>
                <c:pt idx="22">
                  <c:v>0.218750</c:v>
                </c:pt>
                <c:pt idx="23">
                  <c:v>0.229167</c:v>
                </c:pt>
                <c:pt idx="24">
                  <c:v>0.239583</c:v>
                </c:pt>
                <c:pt idx="25">
                  <c:v>0.250000</c:v>
                </c:pt>
                <c:pt idx="26">
                  <c:v>0.260417</c:v>
                </c:pt>
                <c:pt idx="27">
                  <c:v>0.270833</c:v>
                </c:pt>
                <c:pt idx="28">
                  <c:v>0.281250</c:v>
                </c:pt>
                <c:pt idx="29">
                  <c:v>0.291667</c:v>
                </c:pt>
                <c:pt idx="30">
                  <c:v>0.302083</c:v>
                </c:pt>
                <c:pt idx="31">
                  <c:v>0.312500</c:v>
                </c:pt>
                <c:pt idx="32">
                  <c:v>0.322917</c:v>
                </c:pt>
                <c:pt idx="33">
                  <c:v>0.333333</c:v>
                </c:pt>
                <c:pt idx="34">
                  <c:v>0.343750</c:v>
                </c:pt>
                <c:pt idx="35">
                  <c:v>0.354167</c:v>
                </c:pt>
                <c:pt idx="36">
                  <c:v>0.364583</c:v>
                </c:pt>
                <c:pt idx="37">
                  <c:v>0.375000</c:v>
                </c:pt>
                <c:pt idx="38">
                  <c:v>0.375000</c:v>
                </c:pt>
                <c:pt idx="39">
                  <c:v>0.375000</c:v>
                </c:pt>
                <c:pt idx="40">
                  <c:v>0.385417</c:v>
                </c:pt>
                <c:pt idx="41">
                  <c:v>0.395833</c:v>
                </c:pt>
                <c:pt idx="42">
                  <c:v>0.406250</c:v>
                </c:pt>
                <c:pt idx="43">
                  <c:v>0.416667</c:v>
                </c:pt>
                <c:pt idx="44">
                  <c:v>0.427083</c:v>
                </c:pt>
                <c:pt idx="45">
                  <c:v>0.427083</c:v>
                </c:pt>
                <c:pt idx="46">
                  <c:v>0.437500</c:v>
                </c:pt>
                <c:pt idx="47">
                  <c:v>0.447917</c:v>
                </c:pt>
                <c:pt idx="48">
                  <c:v>0.458333</c:v>
                </c:pt>
                <c:pt idx="49">
                  <c:v>0.468750</c:v>
                </c:pt>
                <c:pt idx="50">
                  <c:v>0.479167</c:v>
                </c:pt>
                <c:pt idx="51">
                  <c:v>0.479167</c:v>
                </c:pt>
                <c:pt idx="52">
                  <c:v>0.479167</c:v>
                </c:pt>
                <c:pt idx="53">
                  <c:v>0.489583</c:v>
                </c:pt>
                <c:pt idx="54">
                  <c:v>0.500000</c:v>
                </c:pt>
                <c:pt idx="55">
                  <c:v>0.500000</c:v>
                </c:pt>
                <c:pt idx="56">
                  <c:v>0.510417</c:v>
                </c:pt>
                <c:pt idx="57">
                  <c:v>0.520833</c:v>
                </c:pt>
                <c:pt idx="58">
                  <c:v>0.520833</c:v>
                </c:pt>
                <c:pt idx="59">
                  <c:v>0.520833</c:v>
                </c:pt>
                <c:pt idx="60">
                  <c:v>0.531250</c:v>
                </c:pt>
                <c:pt idx="61">
                  <c:v>0.541667</c:v>
                </c:pt>
                <c:pt idx="62">
                  <c:v>0.552083</c:v>
                </c:pt>
                <c:pt idx="63">
                  <c:v>0.562500</c:v>
                </c:pt>
                <c:pt idx="64">
                  <c:v>0.572917</c:v>
                </c:pt>
                <c:pt idx="65">
                  <c:v>0.583333</c:v>
                </c:pt>
                <c:pt idx="66">
                  <c:v>0.583333</c:v>
                </c:pt>
                <c:pt idx="67">
                  <c:v>0.593750</c:v>
                </c:pt>
                <c:pt idx="68">
                  <c:v>0.593750</c:v>
                </c:pt>
                <c:pt idx="69">
                  <c:v>0.593750</c:v>
                </c:pt>
                <c:pt idx="70">
                  <c:v>0.604167</c:v>
                </c:pt>
                <c:pt idx="71">
                  <c:v>0.604167</c:v>
                </c:pt>
                <c:pt idx="72">
                  <c:v>0.604167</c:v>
                </c:pt>
                <c:pt idx="73">
                  <c:v>0.604167</c:v>
                </c:pt>
                <c:pt idx="74">
                  <c:v>0.604167</c:v>
                </c:pt>
                <c:pt idx="75">
                  <c:v>0.604167</c:v>
                </c:pt>
                <c:pt idx="76">
                  <c:v>0.604167</c:v>
                </c:pt>
                <c:pt idx="77">
                  <c:v>0.604167</c:v>
                </c:pt>
                <c:pt idx="78">
                  <c:v>0.604167</c:v>
                </c:pt>
                <c:pt idx="79">
                  <c:v>0.604167</c:v>
                </c:pt>
                <c:pt idx="80">
                  <c:v>0.604167</c:v>
                </c:pt>
                <c:pt idx="81">
                  <c:v>0.604167</c:v>
                </c:pt>
                <c:pt idx="82">
                  <c:v>0.604167</c:v>
                </c:pt>
                <c:pt idx="83">
                  <c:v>0.604167</c:v>
                </c:pt>
                <c:pt idx="84">
                  <c:v>0.604167</c:v>
                </c:pt>
                <c:pt idx="85">
                  <c:v>0.604167</c:v>
                </c:pt>
                <c:pt idx="86">
                  <c:v>0.604167</c:v>
                </c:pt>
                <c:pt idx="87">
                  <c:v>0.604167</c:v>
                </c:pt>
                <c:pt idx="88">
                  <c:v>0.604167</c:v>
                </c:pt>
                <c:pt idx="89">
                  <c:v>0.604167</c:v>
                </c:pt>
                <c:pt idx="90">
                  <c:v>0.604167</c:v>
                </c:pt>
                <c:pt idx="91">
                  <c:v>0.604167</c:v>
                </c:pt>
                <c:pt idx="92">
                  <c:v>0.604167</c:v>
                </c:pt>
                <c:pt idx="93">
                  <c:v>0.604167</c:v>
                </c:pt>
                <c:pt idx="94">
                  <c:v>0.604167</c:v>
                </c:pt>
                <c:pt idx="95">
                  <c:v>0.604167</c:v>
                </c:pt>
                <c:pt idx="96">
                  <c:v>0.604167</c:v>
                </c:pt>
                <c:pt idx="97">
                  <c:v>0.614583</c:v>
                </c:pt>
                <c:pt idx="98">
                  <c:v>0.614583</c:v>
                </c:pt>
                <c:pt idx="99">
                  <c:v>0.614583</c:v>
                </c:pt>
                <c:pt idx="100">
                  <c:v>0.614583</c:v>
                </c:pt>
                <c:pt idx="101">
                  <c:v>0.614583</c:v>
                </c:pt>
                <c:pt idx="102">
                  <c:v>0.614583</c:v>
                </c:pt>
                <c:pt idx="103">
                  <c:v>0.614583</c:v>
                </c:pt>
              </c:numCache>
            </c:numRef>
          </c:yVal>
          <c:smooth val="1"/>
        </c:ser>
        <c:axId val="2094734552"/>
        <c:axId val="2094734553"/>
      </c:scatterChart>
      <c:valAx>
        <c:axId val="2094734552"/>
        <c:scaling>
          <c:orientation val="minMax"/>
          <c:max val="0.75"/>
          <c:min val="0.5"/>
        </c:scaling>
        <c:delete val="0"/>
        <c:axPos val="b"/>
        <c:majorGridlines>
          <c:spPr>
            <a:ln w="12700" cap="flat">
              <a:solidFill>
                <a:srgbClr val="888888"/>
              </a:solidFill>
              <a:prstDash val="solid"/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  <a:r>
                  <a:rPr b="0" i="0" strike="noStrike" sz="1800" u="none">
                    <a:solidFill>
                      <a:srgbClr val="000000"/>
                    </a:solidFill>
                    <a:latin typeface="Calibri"/>
                  </a:rPr>
                  <a:t>Specificity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0.25"/>
        <c:minorUnit val="0.12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Calibri"/>
                  </a:defRPr>
                </a:pPr>
                <a:r>
                  <a:rPr b="0" i="0" strike="noStrike" sz="1800" u="none">
                    <a:solidFill>
                      <a:srgbClr val="000000"/>
                    </a:solidFill>
                    <a:latin typeface="Calibri"/>
                  </a:rPr>
                  <a:t>Sensitivity 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0.175"/>
        <c:minorUnit val="0.08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189969"/>
          <c:y val="0"/>
          <c:w val="0.760856"/>
          <c:h val="0.078042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8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round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13</xdr:col>
      <xdr:colOff>315847</xdr:colOff>
      <xdr:row>7</xdr:row>
      <xdr:rowOff>59613</xdr:rowOff>
    </xdr:from>
    <xdr:to>
      <xdr:col>18</xdr:col>
      <xdr:colOff>457467</xdr:colOff>
      <xdr:row>33</xdr:row>
      <xdr:rowOff>141109</xdr:rowOff>
    </xdr:to>
    <xdr:graphicFrame>
      <xdr:nvGraphicFramePr>
        <xdr:cNvPr id="2" name="Диаграмма рассеивания"/>
        <xdr:cNvGraphicFramePr/>
      </xdr:nvGraphicFramePr>
      <xdr:xfrm>
        <a:off x="9066147" y="1264208"/>
        <a:ext cx="6009021" cy="455570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S105"/>
  <sheetViews>
    <sheetView workbookViewId="0" showGridLines="0" defaultGridColor="1"/>
  </sheetViews>
  <sheetFormatPr defaultColWidth="8.83333" defaultRowHeight="15" customHeight="1" outlineLevelRow="0" outlineLevelCol="0"/>
  <cols>
    <col min="1" max="14" width="8.85156" style="1" customWidth="1"/>
    <col min="15" max="15" width="13" style="1" customWidth="1"/>
    <col min="16" max="16" width="17.3516" style="1" customWidth="1"/>
    <col min="17" max="17" width="21.1719" style="1" customWidth="1"/>
    <col min="18" max="18" width="16.6719" style="1" customWidth="1"/>
    <col min="19" max="19" width="8.85156" style="1" customWidth="1"/>
    <col min="20" max="16384" width="8.85156" style="1" customWidth="1"/>
  </cols>
  <sheetData>
    <row r="1" ht="13.5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3">
        <v>4</v>
      </c>
      <c r="G1" t="s" s="3">
        <v>5</v>
      </c>
      <c r="H1" t="s" s="3">
        <v>6</v>
      </c>
      <c r="I1" t="s" s="3">
        <v>7</v>
      </c>
      <c r="J1" t="s" s="3">
        <v>8</v>
      </c>
      <c r="K1" t="s" s="3">
        <v>9</v>
      </c>
      <c r="L1" t="s" s="3">
        <v>10</v>
      </c>
      <c r="M1" t="s" s="3">
        <v>11</v>
      </c>
      <c r="N1" s="4"/>
      <c r="O1" s="4"/>
      <c r="P1" t="s" s="3">
        <v>12</v>
      </c>
      <c r="Q1" t="s" s="3">
        <v>13</v>
      </c>
      <c r="R1" t="s" s="3">
        <v>14</v>
      </c>
      <c r="S1" s="5"/>
    </row>
    <row r="2" ht="13.55" customHeight="1">
      <c r="A2" s="6">
        <v>0</v>
      </c>
      <c r="B2" t="s" s="7">
        <v>15</v>
      </c>
      <c r="C2" t="s" s="8">
        <v>16</v>
      </c>
      <c r="D2" s="9">
        <v>1</v>
      </c>
      <c r="E2" s="9">
        <v>172</v>
      </c>
      <c r="F2" s="9">
        <v>1</v>
      </c>
      <c r="G2" s="9">
        <v>525</v>
      </c>
      <c r="H2" s="9">
        <v>-99.59999999999999</v>
      </c>
      <c r="I2" s="9">
        <v>1.9e-16</v>
      </c>
      <c r="J2" s="9">
        <v>1</v>
      </c>
      <c r="K2" s="9">
        <v>1</v>
      </c>
      <c r="L2" s="9">
        <f>SUM(J$1)/P$7</f>
        <v>0</v>
      </c>
      <c r="M2" s="9">
        <f>(1-COUNTIF(J3:J$105,0)+P$2-P$3)/(P$2-Q$3)</f>
        <v>0.5027932960893849</v>
      </c>
      <c r="N2" s="10"/>
      <c r="O2" t="s" s="8">
        <v>17</v>
      </c>
      <c r="P2" s="9">
        <v>238</v>
      </c>
      <c r="Q2" s="9">
        <v>156</v>
      </c>
      <c r="R2" s="9">
        <v>90</v>
      </c>
      <c r="S2" s="11"/>
    </row>
    <row r="3" ht="13.55" customHeight="1">
      <c r="A3" s="6">
        <v>1</v>
      </c>
      <c r="B3" t="s" s="12">
        <v>18</v>
      </c>
      <c r="C3" t="s" s="13">
        <v>16</v>
      </c>
      <c r="D3" s="14">
        <v>1</v>
      </c>
      <c r="E3" s="14">
        <v>196</v>
      </c>
      <c r="F3" s="14">
        <v>1</v>
      </c>
      <c r="G3" s="14">
        <v>525</v>
      </c>
      <c r="H3" s="14">
        <v>-113.3</v>
      </c>
      <c r="I3" s="14">
        <v>1e-15</v>
      </c>
      <c r="J3" s="14">
        <v>1</v>
      </c>
      <c r="K3" s="14">
        <v>1</v>
      </c>
      <c r="L3" s="14">
        <f>SUM(J$1:J2)/P$7</f>
        <v>0.0104166666666667</v>
      </c>
      <c r="M3" s="14">
        <f>(1-COUNTIF(J4:J$105,0)+P$2-P$3)/(P$2-Q$3)</f>
        <v>0.5027932960893849</v>
      </c>
      <c r="N3" s="15"/>
      <c r="O3" t="s" s="13">
        <v>19</v>
      </c>
      <c r="P3" s="14">
        <v>104</v>
      </c>
      <c r="Q3" s="14">
        <f>SUM(J2:J105)</f>
        <v>59</v>
      </c>
      <c r="R3" s="14">
        <f>SUM(K1:K105)</f>
        <v>50</v>
      </c>
      <c r="S3" s="11"/>
    </row>
    <row r="4" ht="13.55" customHeight="1">
      <c r="A4" s="6">
        <v>2</v>
      </c>
      <c r="B4" t="s" s="12">
        <v>20</v>
      </c>
      <c r="C4" t="s" s="13">
        <v>16</v>
      </c>
      <c r="D4" s="14">
        <v>1</v>
      </c>
      <c r="E4" s="14">
        <v>172</v>
      </c>
      <c r="F4" s="14">
        <v>1</v>
      </c>
      <c r="G4" s="14">
        <v>525</v>
      </c>
      <c r="H4" s="14">
        <v>-117.6</v>
      </c>
      <c r="I4" s="14">
        <v>1.8e-15</v>
      </c>
      <c r="J4" s="14">
        <v>1</v>
      </c>
      <c r="K4" s="14">
        <v>1</v>
      </c>
      <c r="L4" s="14">
        <f>SUM(J$1:J3)/P$7</f>
        <v>0.0208333333333333</v>
      </c>
      <c r="M4" s="14">
        <f>(1-COUNTIF(J5:J$105,0)+P$2-P$3)/(P$2-Q$3)</f>
        <v>0.5027932960893849</v>
      </c>
      <c r="N4" s="15"/>
      <c r="O4" s="15"/>
      <c r="P4" s="15"/>
      <c r="Q4" s="15"/>
      <c r="R4" s="15"/>
      <c r="S4" s="11"/>
    </row>
    <row r="5" ht="13.55" customHeight="1">
      <c r="A5" s="6">
        <v>3</v>
      </c>
      <c r="B5" t="s" s="12">
        <v>21</v>
      </c>
      <c r="C5" t="s" s="13">
        <v>16</v>
      </c>
      <c r="D5" s="14">
        <v>1</v>
      </c>
      <c r="E5" s="14">
        <v>192</v>
      </c>
      <c r="F5" s="14">
        <v>1</v>
      </c>
      <c r="G5" s="14">
        <v>525</v>
      </c>
      <c r="H5" s="14">
        <v>-121.6</v>
      </c>
      <c r="I5" s="14">
        <v>2.9e-15</v>
      </c>
      <c r="J5" s="14">
        <v>1</v>
      </c>
      <c r="K5" s="14">
        <v>1</v>
      </c>
      <c r="L5" s="14">
        <f>SUM(J$1:J4)/P$7</f>
        <v>0.03125</v>
      </c>
      <c r="M5" s="14">
        <f>(1-COUNTIF(J6:J$105,0)+P$2-P$3)/(P$2-Q$3)</f>
        <v>0.5027932960893849</v>
      </c>
      <c r="N5" s="15"/>
      <c r="O5" s="15"/>
      <c r="P5" s="15"/>
      <c r="Q5" s="15"/>
      <c r="R5" s="15"/>
      <c r="S5" s="11"/>
    </row>
    <row r="6" ht="13.55" customHeight="1">
      <c r="A6" s="6">
        <v>4</v>
      </c>
      <c r="B6" t="s" s="12">
        <v>22</v>
      </c>
      <c r="C6" t="s" s="13">
        <v>16</v>
      </c>
      <c r="D6" s="14">
        <v>9</v>
      </c>
      <c r="E6" s="14">
        <v>200</v>
      </c>
      <c r="F6" s="14">
        <v>1</v>
      </c>
      <c r="G6" s="14">
        <v>525</v>
      </c>
      <c r="H6" s="14">
        <v>-127.6</v>
      </c>
      <c r="I6" s="14">
        <v>6e-15</v>
      </c>
      <c r="J6" s="14">
        <v>0</v>
      </c>
      <c r="K6" s="14">
        <v>0</v>
      </c>
      <c r="L6" s="14">
        <f>SUM(J$1:J5)/P$7</f>
        <v>0.0416666666666667</v>
      </c>
      <c r="M6" s="14">
        <f>(1-COUNTIF(J7:J$105,0)+P$2-P$3)/(P$2-Q$3)</f>
        <v>0.5083798882681561</v>
      </c>
      <c r="N6" s="15"/>
      <c r="O6" s="15"/>
      <c r="P6" t="s" s="13">
        <v>23</v>
      </c>
      <c r="Q6" s="15"/>
      <c r="R6" s="15"/>
      <c r="S6" s="11"/>
    </row>
    <row r="7" ht="13.55" customHeight="1">
      <c r="A7" s="6">
        <v>5</v>
      </c>
      <c r="B7" t="s" s="12">
        <v>24</v>
      </c>
      <c r="C7" t="s" s="13">
        <v>16</v>
      </c>
      <c r="D7" s="14">
        <v>2</v>
      </c>
      <c r="E7" s="14">
        <v>188</v>
      </c>
      <c r="F7" s="14">
        <v>1</v>
      </c>
      <c r="G7" s="14">
        <v>525</v>
      </c>
      <c r="H7" s="14">
        <v>-132.2</v>
      </c>
      <c r="I7" s="14">
        <v>1.1e-14</v>
      </c>
      <c r="J7" s="14">
        <v>1</v>
      </c>
      <c r="K7" s="14">
        <v>1</v>
      </c>
      <c r="L7" s="14">
        <f>SUM(J$1:J6)/P$7</f>
        <v>0.0416666666666667</v>
      </c>
      <c r="M7" s="14">
        <f>(1-COUNTIF(J8:J$105,0)+P$2-P$3)/(P$2-Q$3)</f>
        <v>0.5083798882681561</v>
      </c>
      <c r="N7" s="15"/>
      <c r="O7" s="15"/>
      <c r="P7" s="14">
        <f>Q3+P2-Q2-(P3-Q3)</f>
        <v>96</v>
      </c>
      <c r="Q7" s="15"/>
      <c r="R7" s="15"/>
      <c r="S7" s="11"/>
    </row>
    <row r="8" ht="13.55" customHeight="1">
      <c r="A8" s="6">
        <v>6</v>
      </c>
      <c r="B8" t="s" s="12">
        <v>25</v>
      </c>
      <c r="C8" t="s" s="13">
        <v>16</v>
      </c>
      <c r="D8" s="14">
        <v>1</v>
      </c>
      <c r="E8" s="14">
        <v>188</v>
      </c>
      <c r="F8" s="14">
        <v>1</v>
      </c>
      <c r="G8" s="14">
        <v>525</v>
      </c>
      <c r="H8" s="14">
        <v>-133.1</v>
      </c>
      <c r="I8" s="14">
        <v>1.2e-14</v>
      </c>
      <c r="J8" s="14">
        <v>1</v>
      </c>
      <c r="K8" s="14">
        <v>1</v>
      </c>
      <c r="L8" s="14">
        <f>SUM(J$1:J7)/P$7</f>
        <v>0.0520833333333333</v>
      </c>
      <c r="M8" s="14">
        <f>(1-COUNTIF(J9:J$105,0)+P$2-P$3)/(P$2-Q$3)</f>
        <v>0.5083798882681561</v>
      </c>
      <c r="N8" s="15"/>
      <c r="O8" s="15"/>
      <c r="P8" s="15"/>
      <c r="Q8" s="15"/>
      <c r="R8" s="15"/>
      <c r="S8" s="11"/>
    </row>
    <row r="9" ht="13.55" customHeight="1">
      <c r="A9" s="6">
        <v>7</v>
      </c>
      <c r="B9" t="s" s="12">
        <v>26</v>
      </c>
      <c r="C9" t="s" s="13">
        <v>16</v>
      </c>
      <c r="D9" s="14">
        <v>1</v>
      </c>
      <c r="E9" s="14">
        <v>173</v>
      </c>
      <c r="F9" s="14">
        <v>1</v>
      </c>
      <c r="G9" s="14">
        <v>525</v>
      </c>
      <c r="H9" s="14">
        <v>-142.5</v>
      </c>
      <c r="I9" s="14">
        <v>3.8e-14</v>
      </c>
      <c r="J9" s="14">
        <v>1</v>
      </c>
      <c r="K9" s="14">
        <v>1</v>
      </c>
      <c r="L9" s="14">
        <f>SUM(J$1:J8)/P$7</f>
        <v>0.0625</v>
      </c>
      <c r="M9" s="14">
        <f>(1-COUNTIF(J10:J$105,0)+P$2-P$3)/(P$2-Q$3)</f>
        <v>0.5083798882681561</v>
      </c>
      <c r="N9" s="15"/>
      <c r="O9" s="15"/>
      <c r="P9" s="15"/>
      <c r="Q9" s="15"/>
      <c r="R9" s="15"/>
      <c r="S9" s="11"/>
    </row>
    <row r="10" ht="13.55" customHeight="1">
      <c r="A10" s="6">
        <v>8</v>
      </c>
      <c r="B10" t="s" s="12">
        <v>27</v>
      </c>
      <c r="C10" t="s" s="13">
        <v>16</v>
      </c>
      <c r="D10" s="14">
        <v>1</v>
      </c>
      <c r="E10" s="14">
        <v>187</v>
      </c>
      <c r="F10" s="14">
        <v>1</v>
      </c>
      <c r="G10" s="14">
        <v>525</v>
      </c>
      <c r="H10" s="14">
        <v>-145.2</v>
      </c>
      <c r="I10" s="14">
        <v>5.4e-14</v>
      </c>
      <c r="J10" s="14">
        <v>1</v>
      </c>
      <c r="K10" s="14">
        <v>1</v>
      </c>
      <c r="L10" s="14">
        <f>SUM(J$1:J9)/P$7</f>
        <v>0.0729166666666667</v>
      </c>
      <c r="M10" s="14">
        <f>(1-COUNTIF(J11:J$105,0)+P$2-P$3)/(P$2-Q$3)</f>
        <v>0.5083798882681561</v>
      </c>
      <c r="N10" s="15"/>
      <c r="O10" s="15"/>
      <c r="P10" s="15"/>
      <c r="Q10" s="15"/>
      <c r="R10" s="15"/>
      <c r="S10" s="11"/>
    </row>
    <row r="11" ht="13.55" customHeight="1">
      <c r="A11" s="6">
        <v>9</v>
      </c>
      <c r="B11" t="s" s="12">
        <v>28</v>
      </c>
      <c r="C11" t="s" s="13">
        <v>16</v>
      </c>
      <c r="D11" s="14">
        <v>1</v>
      </c>
      <c r="E11" s="14">
        <v>154</v>
      </c>
      <c r="F11" s="14">
        <v>1</v>
      </c>
      <c r="G11" s="14">
        <v>525</v>
      </c>
      <c r="H11" s="14">
        <v>-146.5</v>
      </c>
      <c r="I11" s="14">
        <v>6.3e-14</v>
      </c>
      <c r="J11" s="14">
        <v>1</v>
      </c>
      <c r="K11" s="14">
        <v>1</v>
      </c>
      <c r="L11" s="14">
        <f>SUM(J$1:J10)/P$7</f>
        <v>0.0833333333333333</v>
      </c>
      <c r="M11" s="14">
        <f>(1-COUNTIF(J12:J$105,0)+P$2-P$3)/(P$2-Q$3)</f>
        <v>0.5083798882681561</v>
      </c>
      <c r="N11" s="15"/>
      <c r="O11" s="15"/>
      <c r="P11" s="15"/>
      <c r="Q11" s="15"/>
      <c r="R11" s="15"/>
      <c r="S11" s="11"/>
    </row>
    <row r="12" ht="13.55" customHeight="1">
      <c r="A12" s="6">
        <v>10</v>
      </c>
      <c r="B12" t="s" s="12">
        <v>29</v>
      </c>
      <c r="C12" t="s" s="13">
        <v>16</v>
      </c>
      <c r="D12" s="14">
        <v>1</v>
      </c>
      <c r="E12" s="14">
        <v>155</v>
      </c>
      <c r="F12" s="14">
        <v>1</v>
      </c>
      <c r="G12" s="14">
        <v>525</v>
      </c>
      <c r="H12" s="14">
        <v>-148.2</v>
      </c>
      <c r="I12" s="14">
        <v>7.7e-14</v>
      </c>
      <c r="J12" s="14">
        <v>1</v>
      </c>
      <c r="K12" s="14">
        <v>1</v>
      </c>
      <c r="L12" s="14">
        <f>SUM(J$1:J11)/P$7</f>
        <v>0.09375</v>
      </c>
      <c r="M12" s="14">
        <f>(1-COUNTIF(J13:J$105,0)+P$2-P$3)/(P$2-Q$3)</f>
        <v>0.5083798882681561</v>
      </c>
      <c r="N12" s="15"/>
      <c r="O12" s="15"/>
      <c r="P12" s="15"/>
      <c r="Q12" s="15"/>
      <c r="R12" s="15"/>
      <c r="S12" s="11"/>
    </row>
    <row r="13" ht="13.55" customHeight="1">
      <c r="A13" s="6">
        <v>11</v>
      </c>
      <c r="B13" t="s" s="12">
        <v>30</v>
      </c>
      <c r="C13" t="s" s="13">
        <v>16</v>
      </c>
      <c r="D13" s="14">
        <v>1</v>
      </c>
      <c r="E13" s="14">
        <v>179</v>
      </c>
      <c r="F13" s="14">
        <v>1</v>
      </c>
      <c r="G13" s="14">
        <v>525</v>
      </c>
      <c r="H13" s="14">
        <v>-151.6</v>
      </c>
      <c r="I13" s="14">
        <v>1.2e-13</v>
      </c>
      <c r="J13" s="14">
        <v>1</v>
      </c>
      <c r="K13" s="14">
        <v>1</v>
      </c>
      <c r="L13" s="14">
        <f>SUM(J$1:J12)/P$7</f>
        <v>0.104166666666667</v>
      </c>
      <c r="M13" s="14">
        <f>(1-COUNTIF(J14:J$105,0)+P$2-P$3)/(P$2-Q$3)</f>
        <v>0.5083798882681561</v>
      </c>
      <c r="N13" s="15"/>
      <c r="O13" s="15"/>
      <c r="P13" s="15"/>
      <c r="Q13" s="15"/>
      <c r="R13" s="15"/>
      <c r="S13" s="11"/>
    </row>
    <row r="14" ht="13.55" customHeight="1">
      <c r="A14" s="6">
        <v>12</v>
      </c>
      <c r="B14" t="s" s="12">
        <v>31</v>
      </c>
      <c r="C14" t="s" s="13">
        <v>16</v>
      </c>
      <c r="D14" s="14">
        <v>1</v>
      </c>
      <c r="E14" s="14">
        <v>158</v>
      </c>
      <c r="F14" s="14">
        <v>1</v>
      </c>
      <c r="G14" s="14">
        <v>525</v>
      </c>
      <c r="H14" s="14">
        <v>-155.9</v>
      </c>
      <c r="I14" s="14">
        <v>2e-13</v>
      </c>
      <c r="J14" s="14">
        <v>1</v>
      </c>
      <c r="K14" s="14">
        <v>1</v>
      </c>
      <c r="L14" s="14">
        <f>SUM(J$1:J13)/P$7</f>
        <v>0.114583333333333</v>
      </c>
      <c r="M14" s="14">
        <f>(1-COUNTIF(J15:J$105,0)+P$2-P$3)/(P$2-Q$3)</f>
        <v>0.5083798882681561</v>
      </c>
      <c r="N14" s="15"/>
      <c r="O14" s="15"/>
      <c r="P14" s="15"/>
      <c r="Q14" s="15"/>
      <c r="R14" s="15"/>
      <c r="S14" s="11"/>
    </row>
    <row r="15" ht="13.55" customHeight="1">
      <c r="A15" s="6">
        <v>13</v>
      </c>
      <c r="B15" t="s" s="12">
        <v>32</v>
      </c>
      <c r="C15" t="s" s="13">
        <v>16</v>
      </c>
      <c r="D15" s="14">
        <v>1</v>
      </c>
      <c r="E15" s="14">
        <v>164</v>
      </c>
      <c r="F15" s="14">
        <v>1</v>
      </c>
      <c r="G15" s="14">
        <v>525</v>
      </c>
      <c r="H15" s="14">
        <v>-157.3</v>
      </c>
      <c r="I15" s="14">
        <v>2.4e-13</v>
      </c>
      <c r="J15" s="14">
        <v>1</v>
      </c>
      <c r="K15" s="14">
        <v>0</v>
      </c>
      <c r="L15" s="14">
        <f>SUM(J$1:J14)/P$7</f>
        <v>0.125</v>
      </c>
      <c r="M15" s="14">
        <f>(1-COUNTIF(J16:J$105,0)+P$2-P$3)/(P$2-Q$3)</f>
        <v>0.5083798882681561</v>
      </c>
      <c r="N15" s="15"/>
      <c r="O15" s="15"/>
      <c r="P15" s="15"/>
      <c r="Q15" s="15"/>
      <c r="R15" s="15"/>
      <c r="S15" s="11"/>
    </row>
    <row r="16" ht="13.55" customHeight="1">
      <c r="A16" s="6">
        <v>14</v>
      </c>
      <c r="B16" t="s" s="12">
        <v>33</v>
      </c>
      <c r="C16" t="s" s="13">
        <v>16</v>
      </c>
      <c r="D16" s="14">
        <v>1</v>
      </c>
      <c r="E16" s="14">
        <v>160</v>
      </c>
      <c r="F16" s="14">
        <v>1</v>
      </c>
      <c r="G16" s="14">
        <v>525</v>
      </c>
      <c r="H16" s="14">
        <v>-163.2</v>
      </c>
      <c r="I16" s="14">
        <v>4.9e-13</v>
      </c>
      <c r="J16" s="14">
        <v>1</v>
      </c>
      <c r="K16" s="14">
        <v>0</v>
      </c>
      <c r="L16" s="14">
        <f>SUM(J$1:J15)/P$7</f>
        <v>0.135416666666667</v>
      </c>
      <c r="M16" s="14">
        <f>(1-COUNTIF(J17:J$105,0)+P$2-P$3)/(P$2-Q$3)</f>
        <v>0.5083798882681561</v>
      </c>
      <c r="N16" s="15"/>
      <c r="O16" s="15"/>
      <c r="P16" s="15"/>
      <c r="Q16" s="15"/>
      <c r="R16" s="15"/>
      <c r="S16" s="11"/>
    </row>
    <row r="17" ht="13.55" customHeight="1">
      <c r="A17" s="6">
        <v>15</v>
      </c>
      <c r="B17" t="s" s="12">
        <v>34</v>
      </c>
      <c r="C17" t="s" s="13">
        <v>16</v>
      </c>
      <c r="D17" s="14">
        <v>1</v>
      </c>
      <c r="E17" s="14">
        <v>190</v>
      </c>
      <c r="F17" s="14">
        <v>1</v>
      </c>
      <c r="G17" s="14">
        <v>525</v>
      </c>
      <c r="H17" s="14">
        <v>-165.7</v>
      </c>
      <c r="I17" s="14">
        <v>6.7e-13</v>
      </c>
      <c r="J17" s="14">
        <v>1</v>
      </c>
      <c r="K17" s="14">
        <v>1</v>
      </c>
      <c r="L17" s="14">
        <f>SUM(J$1:J16)/P$7</f>
        <v>0.145833333333333</v>
      </c>
      <c r="M17" s="14">
        <f>(1-COUNTIF(J18:J$105,0)+P$2-P$3)/(P$2-Q$3)</f>
        <v>0.5083798882681561</v>
      </c>
      <c r="N17" s="15"/>
      <c r="O17" s="15"/>
      <c r="P17" s="15"/>
      <c r="Q17" s="15"/>
      <c r="R17" s="15"/>
      <c r="S17" s="11"/>
    </row>
    <row r="18" ht="13.55" customHeight="1">
      <c r="A18" s="6">
        <v>16</v>
      </c>
      <c r="B18" t="s" s="12">
        <v>35</v>
      </c>
      <c r="C18" t="s" s="13">
        <v>16</v>
      </c>
      <c r="D18" s="14">
        <v>2</v>
      </c>
      <c r="E18" s="14">
        <v>188</v>
      </c>
      <c r="F18" s="14">
        <v>1</v>
      </c>
      <c r="G18" s="14">
        <v>525</v>
      </c>
      <c r="H18" s="14">
        <v>-166.2</v>
      </c>
      <c r="I18" s="14">
        <v>7.1e-13</v>
      </c>
      <c r="J18" s="14">
        <v>1</v>
      </c>
      <c r="K18" s="14">
        <v>1</v>
      </c>
      <c r="L18" s="14">
        <f>SUM(J$1:J17)/P$7</f>
        <v>0.15625</v>
      </c>
      <c r="M18" s="14">
        <f>(1-COUNTIF(J19:J$105,0)+P$2-P$3)/(P$2-Q$3)</f>
        <v>0.5083798882681561</v>
      </c>
      <c r="N18" s="15"/>
      <c r="O18" s="15"/>
      <c r="P18" s="15"/>
      <c r="Q18" s="15"/>
      <c r="R18" s="15"/>
      <c r="S18" s="11"/>
    </row>
    <row r="19" ht="13.55" customHeight="1">
      <c r="A19" s="6">
        <v>17</v>
      </c>
      <c r="B19" t="s" s="12">
        <v>36</v>
      </c>
      <c r="C19" t="s" s="13">
        <v>16</v>
      </c>
      <c r="D19" s="14">
        <v>1</v>
      </c>
      <c r="E19" s="14">
        <v>194</v>
      </c>
      <c r="F19" s="14">
        <v>1</v>
      </c>
      <c r="G19" s="14">
        <v>525</v>
      </c>
      <c r="H19" s="14">
        <v>-171.7</v>
      </c>
      <c r="I19" s="14">
        <v>1.4e-12</v>
      </c>
      <c r="J19" s="14">
        <v>1</v>
      </c>
      <c r="K19" s="14">
        <v>1</v>
      </c>
      <c r="L19" s="14">
        <f>SUM(J$1:J18)/P$7</f>
        <v>0.166666666666667</v>
      </c>
      <c r="M19" s="14">
        <f>(1-COUNTIF(J20:J$105,0)+P$2-P$3)/(P$2-Q$3)</f>
        <v>0.5083798882681561</v>
      </c>
      <c r="N19" s="15"/>
      <c r="O19" s="15"/>
      <c r="P19" s="15"/>
      <c r="Q19" s="15"/>
      <c r="R19" s="15"/>
      <c r="S19" s="11"/>
    </row>
    <row r="20" ht="13.55" customHeight="1">
      <c r="A20" s="6">
        <v>18</v>
      </c>
      <c r="B20" t="s" s="12">
        <v>37</v>
      </c>
      <c r="C20" t="s" s="13">
        <v>16</v>
      </c>
      <c r="D20" s="14">
        <v>3</v>
      </c>
      <c r="E20" s="14">
        <v>188</v>
      </c>
      <c r="F20" s="14">
        <v>1</v>
      </c>
      <c r="G20" s="14">
        <v>525</v>
      </c>
      <c r="H20" s="14">
        <v>-173.3</v>
      </c>
      <c r="I20" s="14">
        <v>1.7e-12</v>
      </c>
      <c r="J20" s="14">
        <v>1</v>
      </c>
      <c r="K20" s="14">
        <v>1</v>
      </c>
      <c r="L20" s="14">
        <f>SUM(J$1:J19)/P$7</f>
        <v>0.177083333333333</v>
      </c>
      <c r="M20" s="14">
        <f>(1-COUNTIF(J21:J$105,0)+P$2-P$3)/(P$2-Q$3)</f>
        <v>0.5083798882681561</v>
      </c>
      <c r="N20" s="15"/>
      <c r="O20" s="15"/>
      <c r="P20" s="15"/>
      <c r="Q20" s="15"/>
      <c r="R20" s="15"/>
      <c r="S20" s="11"/>
    </row>
    <row r="21" ht="13.55" customHeight="1">
      <c r="A21" s="6">
        <v>19</v>
      </c>
      <c r="B21" t="s" s="12">
        <v>38</v>
      </c>
      <c r="C21" t="s" s="13">
        <v>16</v>
      </c>
      <c r="D21" s="14">
        <v>1</v>
      </c>
      <c r="E21" s="14">
        <v>155</v>
      </c>
      <c r="F21" s="14">
        <v>1</v>
      </c>
      <c r="G21" s="14">
        <v>525</v>
      </c>
      <c r="H21" s="14">
        <v>-175.9</v>
      </c>
      <c r="I21" s="14">
        <v>2.4e-12</v>
      </c>
      <c r="J21" s="14">
        <v>1</v>
      </c>
      <c r="K21" s="14">
        <v>1</v>
      </c>
      <c r="L21" s="14">
        <f>SUM(J$1:J20)/P$7</f>
        <v>0.1875</v>
      </c>
      <c r="M21" s="14">
        <f>(1-COUNTIF(J22:J$105,0)+P$2-P$3)/(P$2-Q$3)</f>
        <v>0.5083798882681561</v>
      </c>
      <c r="N21" s="15"/>
      <c r="O21" s="15"/>
      <c r="P21" s="15"/>
      <c r="Q21" s="15"/>
      <c r="R21" s="15"/>
      <c r="S21" s="11"/>
    </row>
    <row r="22" ht="13.55" customHeight="1">
      <c r="A22" s="6">
        <v>20</v>
      </c>
      <c r="B22" t="s" s="12">
        <v>39</v>
      </c>
      <c r="C22" t="s" s="13">
        <v>16</v>
      </c>
      <c r="D22" s="14">
        <v>2</v>
      </c>
      <c r="E22" s="14">
        <v>188</v>
      </c>
      <c r="F22" s="14">
        <v>1</v>
      </c>
      <c r="G22" s="14">
        <v>525</v>
      </c>
      <c r="H22" s="14">
        <v>-175.9</v>
      </c>
      <c r="I22" s="14">
        <v>2.4e-12</v>
      </c>
      <c r="J22" s="14">
        <v>1</v>
      </c>
      <c r="K22" s="14">
        <v>0</v>
      </c>
      <c r="L22" s="14">
        <f>SUM(J$1:J21)/P$7</f>
        <v>0.197916666666667</v>
      </c>
      <c r="M22" s="14">
        <f>(1-COUNTIF(J23:J$105,0)+P$2-P$3)/(P$2-Q$3)</f>
        <v>0.5083798882681561</v>
      </c>
      <c r="N22" s="15"/>
      <c r="O22" s="15"/>
      <c r="P22" s="15"/>
      <c r="Q22" s="15"/>
      <c r="R22" s="15"/>
      <c r="S22" s="11"/>
    </row>
    <row r="23" ht="13.55" customHeight="1">
      <c r="A23" s="6">
        <v>21</v>
      </c>
      <c r="B23" t="s" s="12">
        <v>40</v>
      </c>
      <c r="C23" t="s" s="13">
        <v>16</v>
      </c>
      <c r="D23" s="14">
        <v>1</v>
      </c>
      <c r="E23" s="14">
        <v>158</v>
      </c>
      <c r="F23" s="14">
        <v>1</v>
      </c>
      <c r="G23" s="14">
        <v>525</v>
      </c>
      <c r="H23" s="14">
        <v>-176.6</v>
      </c>
      <c r="I23" s="14">
        <v>2.6e-12</v>
      </c>
      <c r="J23" s="14">
        <v>1</v>
      </c>
      <c r="K23" s="14">
        <v>1</v>
      </c>
      <c r="L23" s="14">
        <f>SUM(J$1:J22)/P$7</f>
        <v>0.208333333333333</v>
      </c>
      <c r="M23" s="14">
        <f>(1-COUNTIF(J24:J$105,0)+P$2-P$3)/(P$2-Q$3)</f>
        <v>0.5083798882681561</v>
      </c>
      <c r="N23" s="15"/>
      <c r="O23" s="15"/>
      <c r="P23" s="15"/>
      <c r="Q23" s="15"/>
      <c r="R23" s="15"/>
      <c r="S23" s="11"/>
    </row>
    <row r="24" ht="13.55" customHeight="1">
      <c r="A24" s="6">
        <v>22</v>
      </c>
      <c r="B24" t="s" s="12">
        <v>41</v>
      </c>
      <c r="C24" t="s" s="13">
        <v>16</v>
      </c>
      <c r="D24" s="14">
        <v>1</v>
      </c>
      <c r="E24" s="14">
        <v>154</v>
      </c>
      <c r="F24" s="14">
        <v>1</v>
      </c>
      <c r="G24" s="14">
        <v>525</v>
      </c>
      <c r="H24" s="14">
        <v>-178.3</v>
      </c>
      <c r="I24" s="14">
        <v>3.2e-12</v>
      </c>
      <c r="J24" s="14">
        <v>1</v>
      </c>
      <c r="K24" s="14">
        <v>0</v>
      </c>
      <c r="L24" s="14">
        <f>SUM(J$1:J23)/P$7</f>
        <v>0.21875</v>
      </c>
      <c r="M24" s="14">
        <f>(1-COUNTIF(J25:J$105,0)+P$2-P$3)/(P$2-Q$3)</f>
        <v>0.5083798882681561</v>
      </c>
      <c r="N24" s="15"/>
      <c r="O24" s="15"/>
      <c r="P24" s="15"/>
      <c r="Q24" s="15"/>
      <c r="R24" s="15"/>
      <c r="S24" s="11"/>
    </row>
    <row r="25" ht="13.55" customHeight="1">
      <c r="A25" s="6">
        <v>23</v>
      </c>
      <c r="B25" t="s" s="12">
        <v>42</v>
      </c>
      <c r="C25" t="s" s="13">
        <v>16</v>
      </c>
      <c r="D25" s="14">
        <v>1</v>
      </c>
      <c r="E25" s="14">
        <v>163</v>
      </c>
      <c r="F25" s="14">
        <v>1</v>
      </c>
      <c r="G25" s="14">
        <v>525</v>
      </c>
      <c r="H25" s="14">
        <v>-179.1</v>
      </c>
      <c r="I25" s="14">
        <v>3.5e-12</v>
      </c>
      <c r="J25" s="14">
        <v>1</v>
      </c>
      <c r="K25" s="14">
        <v>1</v>
      </c>
      <c r="L25" s="14">
        <f>SUM(J$1:J24)/P$7</f>
        <v>0.229166666666667</v>
      </c>
      <c r="M25" s="14">
        <f>(1-COUNTIF(J26:J$105,0)+P$2-P$3)/(P$2-Q$3)</f>
        <v>0.5083798882681561</v>
      </c>
      <c r="N25" s="15"/>
      <c r="O25" s="15"/>
      <c r="P25" s="15"/>
      <c r="Q25" s="15"/>
      <c r="R25" s="15"/>
      <c r="S25" s="11"/>
    </row>
    <row r="26" ht="13.55" customHeight="1">
      <c r="A26" s="6">
        <v>24</v>
      </c>
      <c r="B26" t="s" s="12">
        <v>43</v>
      </c>
      <c r="C26" t="s" s="13">
        <v>16</v>
      </c>
      <c r="D26" s="14">
        <v>1</v>
      </c>
      <c r="E26" s="14">
        <v>163</v>
      </c>
      <c r="F26" s="14">
        <v>1</v>
      </c>
      <c r="G26" s="14">
        <v>525</v>
      </c>
      <c r="H26" s="14">
        <v>-181.6</v>
      </c>
      <c r="I26" s="14">
        <v>4.8e-12</v>
      </c>
      <c r="J26" s="14">
        <v>1</v>
      </c>
      <c r="K26" s="14">
        <v>1</v>
      </c>
      <c r="L26" s="14">
        <f>SUM(J$1:J25)/P$7</f>
        <v>0.239583333333333</v>
      </c>
      <c r="M26" s="14">
        <f>(1-COUNTIF(J27:J$105,0)+P$2-P$3)/(P$2-Q$3)</f>
        <v>0.5083798882681561</v>
      </c>
      <c r="N26" s="15"/>
      <c r="O26" s="15"/>
      <c r="P26" s="15"/>
      <c r="Q26" s="15"/>
      <c r="R26" s="15"/>
      <c r="S26" s="11"/>
    </row>
    <row r="27" ht="13.55" customHeight="1">
      <c r="A27" s="6">
        <v>25</v>
      </c>
      <c r="B27" t="s" s="12">
        <v>44</v>
      </c>
      <c r="C27" t="s" s="13">
        <v>16</v>
      </c>
      <c r="D27" s="14">
        <v>1</v>
      </c>
      <c r="E27" s="14">
        <v>163</v>
      </c>
      <c r="F27" s="14">
        <v>1</v>
      </c>
      <c r="G27" s="14">
        <v>525</v>
      </c>
      <c r="H27" s="14">
        <v>-183.6</v>
      </c>
      <c r="I27" s="14">
        <v>6.1e-12</v>
      </c>
      <c r="J27" s="14">
        <v>1</v>
      </c>
      <c r="K27" s="14">
        <v>1</v>
      </c>
      <c r="L27" s="14">
        <f>SUM(J$1:J26)/P$7</f>
        <v>0.25</v>
      </c>
      <c r="M27" s="14">
        <f>(1-COUNTIF(J28:J$105,0)+P$2-P$3)/(P$2-Q$3)</f>
        <v>0.5083798882681561</v>
      </c>
      <c r="N27" s="15"/>
      <c r="O27" s="15"/>
      <c r="P27" s="15"/>
      <c r="Q27" s="15"/>
      <c r="R27" s="15"/>
      <c r="S27" s="11"/>
    </row>
    <row r="28" ht="13.55" customHeight="1">
      <c r="A28" s="6">
        <v>26</v>
      </c>
      <c r="B28" t="s" s="12">
        <v>45</v>
      </c>
      <c r="C28" t="s" s="13">
        <v>16</v>
      </c>
      <c r="D28" s="14">
        <v>1</v>
      </c>
      <c r="E28" s="14">
        <v>161</v>
      </c>
      <c r="F28" s="14">
        <v>1</v>
      </c>
      <c r="G28" s="14">
        <v>525</v>
      </c>
      <c r="H28" s="14">
        <v>-186.3</v>
      </c>
      <c r="I28" s="14">
        <v>8.6e-12</v>
      </c>
      <c r="J28" s="14">
        <v>1</v>
      </c>
      <c r="K28" s="14">
        <v>1</v>
      </c>
      <c r="L28" s="14">
        <f>SUM(J$1:J27)/P$7</f>
        <v>0.260416666666667</v>
      </c>
      <c r="M28" s="14">
        <f>(1-COUNTIF(J29:J$105,0)+P$2-P$3)/(P$2-Q$3)</f>
        <v>0.5083798882681561</v>
      </c>
      <c r="N28" s="15"/>
      <c r="O28" s="15"/>
      <c r="P28" s="15"/>
      <c r="Q28" s="15"/>
      <c r="R28" s="15"/>
      <c r="S28" s="11"/>
    </row>
    <row r="29" ht="13.55" customHeight="1">
      <c r="A29" s="6">
        <v>27</v>
      </c>
      <c r="B29" t="s" s="12">
        <v>46</v>
      </c>
      <c r="C29" t="s" s="13">
        <v>16</v>
      </c>
      <c r="D29" s="14">
        <v>1</v>
      </c>
      <c r="E29" s="14">
        <v>160</v>
      </c>
      <c r="F29" s="14">
        <v>1</v>
      </c>
      <c r="G29" s="14">
        <v>525</v>
      </c>
      <c r="H29" s="14">
        <v>-188.3</v>
      </c>
      <c r="I29" s="14">
        <v>1.1e-11</v>
      </c>
      <c r="J29" s="14">
        <v>1</v>
      </c>
      <c r="K29" s="14">
        <v>1</v>
      </c>
      <c r="L29" s="14">
        <f>SUM(J$1:J28)/P$7</f>
        <v>0.270833333333333</v>
      </c>
      <c r="M29" s="14">
        <f>(1-COUNTIF(J30:J$105,0)+P$2-P$3)/(P$2-Q$3)</f>
        <v>0.5083798882681561</v>
      </c>
      <c r="N29" s="15"/>
      <c r="O29" s="15"/>
      <c r="P29" s="15"/>
      <c r="Q29" s="15"/>
      <c r="R29" s="15"/>
      <c r="S29" s="11"/>
    </row>
    <row r="30" ht="13.55" customHeight="1">
      <c r="A30" s="6">
        <v>28</v>
      </c>
      <c r="B30" t="s" s="12">
        <v>47</v>
      </c>
      <c r="C30" t="s" s="13">
        <v>16</v>
      </c>
      <c r="D30" s="14">
        <v>1</v>
      </c>
      <c r="E30" s="14">
        <v>160</v>
      </c>
      <c r="F30" s="14">
        <v>1</v>
      </c>
      <c r="G30" s="14">
        <v>525</v>
      </c>
      <c r="H30" s="14">
        <v>-190.6</v>
      </c>
      <c r="I30" s="14">
        <v>1.4e-11</v>
      </c>
      <c r="J30" s="14">
        <v>1</v>
      </c>
      <c r="K30" s="14">
        <v>1</v>
      </c>
      <c r="L30" s="14">
        <f>SUM(J$1:J29)/P$7</f>
        <v>0.28125</v>
      </c>
      <c r="M30" s="14">
        <f>(1-COUNTIF(J31:J$105,0)+P$2-P$3)/(P$2-Q$3)</f>
        <v>0.5083798882681561</v>
      </c>
      <c r="N30" s="15"/>
      <c r="O30" s="15"/>
      <c r="P30" s="15"/>
      <c r="Q30" s="15"/>
      <c r="R30" s="15"/>
      <c r="S30" s="11"/>
    </row>
    <row r="31" ht="13.55" customHeight="1">
      <c r="A31" s="6">
        <v>29</v>
      </c>
      <c r="B31" t="s" s="12">
        <v>48</v>
      </c>
      <c r="C31" t="s" s="13">
        <v>16</v>
      </c>
      <c r="D31" s="14">
        <v>1</v>
      </c>
      <c r="E31" s="14">
        <v>158</v>
      </c>
      <c r="F31" s="14">
        <v>1</v>
      </c>
      <c r="G31" s="14">
        <v>525</v>
      </c>
      <c r="H31" s="14">
        <v>-191.2</v>
      </c>
      <c r="I31" s="14">
        <v>1.6e-11</v>
      </c>
      <c r="J31" s="14">
        <v>1</v>
      </c>
      <c r="K31" s="14">
        <v>1</v>
      </c>
      <c r="L31" s="14">
        <f>SUM(J$1:J30)/P$7</f>
        <v>0.291666666666667</v>
      </c>
      <c r="M31" s="14">
        <f>(1-COUNTIF(J32:J$105,0)+P$2-P$3)/(P$2-Q$3)</f>
        <v>0.5083798882681561</v>
      </c>
      <c r="N31" s="15"/>
      <c r="O31" s="15"/>
      <c r="P31" s="15"/>
      <c r="Q31" s="15"/>
      <c r="R31" s="15"/>
      <c r="S31" s="11"/>
    </row>
    <row r="32" ht="13.55" customHeight="1">
      <c r="A32" s="6">
        <v>30</v>
      </c>
      <c r="B32" t="s" s="12">
        <v>49</v>
      </c>
      <c r="C32" t="s" s="13">
        <v>16</v>
      </c>
      <c r="D32" s="14">
        <v>1</v>
      </c>
      <c r="E32" s="14">
        <v>162</v>
      </c>
      <c r="F32" s="14">
        <v>1</v>
      </c>
      <c r="G32" s="14">
        <v>525</v>
      </c>
      <c r="H32" s="14">
        <v>-193.3</v>
      </c>
      <c r="I32" s="14">
        <v>2e-11</v>
      </c>
      <c r="J32" s="14">
        <v>1</v>
      </c>
      <c r="K32" s="14">
        <v>1</v>
      </c>
      <c r="L32" s="14">
        <f>SUM(J$1:J31)/P$7</f>
        <v>0.302083333333333</v>
      </c>
      <c r="M32" s="14">
        <f>(1-COUNTIF(J33:J$105,0)+P$2-P$3)/(P$2-Q$3)</f>
        <v>0.5083798882681561</v>
      </c>
      <c r="N32" s="15"/>
      <c r="O32" s="15"/>
      <c r="P32" s="15"/>
      <c r="Q32" s="15"/>
      <c r="R32" s="15"/>
      <c r="S32" s="11"/>
    </row>
    <row r="33" ht="13.55" customHeight="1">
      <c r="A33" s="6">
        <v>31</v>
      </c>
      <c r="B33" t="s" s="12">
        <v>50</v>
      </c>
      <c r="C33" t="s" s="13">
        <v>16</v>
      </c>
      <c r="D33" s="14">
        <v>1</v>
      </c>
      <c r="E33" s="14">
        <v>175</v>
      </c>
      <c r="F33" s="14">
        <v>1</v>
      </c>
      <c r="G33" s="14">
        <v>525</v>
      </c>
      <c r="H33" s="14">
        <v>-194.6</v>
      </c>
      <c r="I33" s="14">
        <v>2.4e-11</v>
      </c>
      <c r="J33" s="14">
        <v>1</v>
      </c>
      <c r="K33" s="14">
        <v>1</v>
      </c>
      <c r="L33" s="14">
        <f>SUM(J$1:J32)/P$7</f>
        <v>0.3125</v>
      </c>
      <c r="M33" s="14">
        <f>(1-COUNTIF(J34:J$105,0)+P$2-P$3)/(P$2-Q$3)</f>
        <v>0.5083798882681561</v>
      </c>
      <c r="N33" s="15"/>
      <c r="O33" s="15"/>
      <c r="P33" s="15"/>
      <c r="Q33" s="15"/>
      <c r="R33" s="15"/>
      <c r="S33" s="11"/>
    </row>
    <row r="34" ht="13.55" customHeight="1">
      <c r="A34" s="6">
        <v>32</v>
      </c>
      <c r="B34" t="s" s="12">
        <v>51</v>
      </c>
      <c r="C34" t="s" s="13">
        <v>16</v>
      </c>
      <c r="D34" s="14">
        <v>1</v>
      </c>
      <c r="E34" s="14">
        <v>155</v>
      </c>
      <c r="F34" s="14">
        <v>1</v>
      </c>
      <c r="G34" s="14">
        <v>525</v>
      </c>
      <c r="H34" s="14">
        <v>-196.5</v>
      </c>
      <c r="I34" s="14">
        <v>3e-11</v>
      </c>
      <c r="J34" s="14">
        <v>1</v>
      </c>
      <c r="K34" s="14">
        <v>1</v>
      </c>
      <c r="L34" s="14">
        <f>SUM(J$1:J33)/P$7</f>
        <v>0.322916666666667</v>
      </c>
      <c r="M34" s="14">
        <f>(1-COUNTIF(J35:J$105,0)+P$2-P$3)/(P$2-Q$3)</f>
        <v>0.5083798882681561</v>
      </c>
      <c r="N34" s="15"/>
      <c r="O34" s="15"/>
      <c r="P34" s="15"/>
      <c r="Q34" s="15"/>
      <c r="R34" s="15"/>
      <c r="S34" s="11"/>
    </row>
    <row r="35" ht="13.55" customHeight="1">
      <c r="A35" s="6">
        <v>33</v>
      </c>
      <c r="B35" t="s" s="12">
        <v>52</v>
      </c>
      <c r="C35" t="s" s="13">
        <v>16</v>
      </c>
      <c r="D35" s="14">
        <v>1</v>
      </c>
      <c r="E35" s="14">
        <v>161</v>
      </c>
      <c r="F35" s="14">
        <v>1</v>
      </c>
      <c r="G35" s="14">
        <v>525</v>
      </c>
      <c r="H35" s="14">
        <v>-198.1</v>
      </c>
      <c r="I35" s="14">
        <v>3.6e-11</v>
      </c>
      <c r="J35" s="14">
        <v>1</v>
      </c>
      <c r="K35" s="14">
        <v>1</v>
      </c>
      <c r="L35" s="14">
        <f>SUM(J$1:J34)/P$7</f>
        <v>0.333333333333333</v>
      </c>
      <c r="M35" s="14">
        <f>(1-COUNTIF(J36:J$105,0)+P$2-P$3)/(P$2-Q$3)</f>
        <v>0.5083798882681561</v>
      </c>
      <c r="N35" s="15"/>
      <c r="O35" s="15"/>
      <c r="P35" s="15"/>
      <c r="Q35" s="15"/>
      <c r="R35" s="15"/>
      <c r="S35" s="11"/>
    </row>
    <row r="36" ht="13.55" customHeight="1">
      <c r="A36" s="6">
        <v>34</v>
      </c>
      <c r="B36" t="s" s="12">
        <v>53</v>
      </c>
      <c r="C36" t="s" s="13">
        <v>16</v>
      </c>
      <c r="D36" s="14">
        <v>1</v>
      </c>
      <c r="E36" s="14">
        <v>155</v>
      </c>
      <c r="F36" s="14">
        <v>1</v>
      </c>
      <c r="G36" s="14">
        <v>525</v>
      </c>
      <c r="H36" s="14">
        <v>-202.1</v>
      </c>
      <c r="I36" s="14">
        <v>6e-11</v>
      </c>
      <c r="J36" s="14">
        <v>1</v>
      </c>
      <c r="K36" s="14">
        <v>0</v>
      </c>
      <c r="L36" s="14">
        <f>SUM(J$1:J35)/P$7</f>
        <v>0.34375</v>
      </c>
      <c r="M36" s="14">
        <f>(1-COUNTIF(J37:J$105,0)+P$2-P$3)/(P$2-Q$3)</f>
        <v>0.5083798882681561</v>
      </c>
      <c r="N36" s="15"/>
      <c r="O36" s="15"/>
      <c r="P36" s="15"/>
      <c r="Q36" s="15"/>
      <c r="R36" s="15"/>
      <c r="S36" s="11"/>
    </row>
    <row r="37" ht="13.55" customHeight="1">
      <c r="A37" s="6">
        <v>35</v>
      </c>
      <c r="B37" t="s" s="12">
        <v>54</v>
      </c>
      <c r="C37" t="s" s="13">
        <v>16</v>
      </c>
      <c r="D37" s="14">
        <v>1</v>
      </c>
      <c r="E37" s="14">
        <v>161</v>
      </c>
      <c r="F37" s="14">
        <v>1</v>
      </c>
      <c r="G37" s="14">
        <v>525</v>
      </c>
      <c r="H37" s="14">
        <v>-202.5</v>
      </c>
      <c r="I37" s="14">
        <v>6.3e-11</v>
      </c>
      <c r="J37" s="14">
        <v>1</v>
      </c>
      <c r="K37" s="14">
        <v>1</v>
      </c>
      <c r="L37" s="14">
        <f>SUM(J$1:J36)/P$7</f>
        <v>0.354166666666667</v>
      </c>
      <c r="M37" s="14">
        <f>(1-COUNTIF(J38:J$105,0)+P$2-P$3)/(P$2-Q$3)</f>
        <v>0.5083798882681561</v>
      </c>
      <c r="N37" s="15"/>
      <c r="O37" s="15"/>
      <c r="P37" s="15"/>
      <c r="Q37" s="15"/>
      <c r="R37" s="15"/>
      <c r="S37" s="11"/>
    </row>
    <row r="38" ht="13.55" customHeight="1">
      <c r="A38" s="6">
        <v>36</v>
      </c>
      <c r="B38" t="s" s="12">
        <v>55</v>
      </c>
      <c r="C38" t="s" s="13">
        <v>16</v>
      </c>
      <c r="D38" s="14">
        <v>1</v>
      </c>
      <c r="E38" s="14">
        <v>161</v>
      </c>
      <c r="F38" s="14">
        <v>1</v>
      </c>
      <c r="G38" s="14">
        <v>525</v>
      </c>
      <c r="H38" s="14">
        <v>-202.6</v>
      </c>
      <c r="I38" s="14">
        <v>6.4e-11</v>
      </c>
      <c r="J38" s="14">
        <v>1</v>
      </c>
      <c r="K38" s="14">
        <v>1</v>
      </c>
      <c r="L38" s="14">
        <f>SUM(J$1:J37)/P$7</f>
        <v>0.364583333333333</v>
      </c>
      <c r="M38" s="14">
        <f>(1-COUNTIF(J39:J$105,0)+P$2-P$3)/(P$2-Q$3)</f>
        <v>0.5083798882681561</v>
      </c>
      <c r="N38" s="15"/>
      <c r="O38" s="15"/>
      <c r="P38" s="15"/>
      <c r="Q38" s="15"/>
      <c r="R38" s="15"/>
      <c r="S38" s="11"/>
    </row>
    <row r="39" ht="13.55" customHeight="1">
      <c r="A39" s="6">
        <v>37</v>
      </c>
      <c r="B39" t="s" s="12">
        <v>56</v>
      </c>
      <c r="C39" t="s" s="13">
        <v>16</v>
      </c>
      <c r="D39" s="14">
        <v>1</v>
      </c>
      <c r="E39" s="14">
        <v>185</v>
      </c>
      <c r="F39" s="14">
        <v>1</v>
      </c>
      <c r="G39" s="14">
        <v>525</v>
      </c>
      <c r="H39" s="14">
        <v>-203.5</v>
      </c>
      <c r="I39" s="14">
        <v>7.1e-11</v>
      </c>
      <c r="J39" s="14">
        <v>0</v>
      </c>
      <c r="K39" s="14">
        <v>0</v>
      </c>
      <c r="L39" s="14">
        <f>SUM(J$1:J38)/P$7</f>
        <v>0.375</v>
      </c>
      <c r="M39" s="14">
        <f>(1-COUNTIF(J40:J$105,0)+P$2-P$3)/(P$2-Q$3)</f>
        <v>0.5139664804469271</v>
      </c>
      <c r="N39" s="15"/>
      <c r="O39" s="15"/>
      <c r="P39" s="15"/>
      <c r="Q39" s="15"/>
      <c r="R39" s="15"/>
      <c r="S39" s="11"/>
    </row>
    <row r="40" ht="13.55" customHeight="1">
      <c r="A40" s="6">
        <v>38</v>
      </c>
      <c r="B40" t="s" s="12">
        <v>57</v>
      </c>
      <c r="C40" t="s" s="13">
        <v>16</v>
      </c>
      <c r="D40" s="14">
        <v>1</v>
      </c>
      <c r="E40" s="14">
        <v>193</v>
      </c>
      <c r="F40" s="14">
        <v>1</v>
      </c>
      <c r="G40" s="14">
        <v>525</v>
      </c>
      <c r="H40" s="14">
        <v>-203.5</v>
      </c>
      <c r="I40" s="14">
        <v>7.1e-11</v>
      </c>
      <c r="J40" s="14">
        <v>0</v>
      </c>
      <c r="K40" s="14">
        <v>0</v>
      </c>
      <c r="L40" s="14">
        <f>SUM(J$1:J39)/P$7</f>
        <v>0.375</v>
      </c>
      <c r="M40" s="14">
        <f>(1-COUNTIF(J41:J$105,0)+P$2-P$3)/(P$2-Q$3)</f>
        <v>0.5195530726256981</v>
      </c>
      <c r="N40" s="15"/>
      <c r="O40" s="15"/>
      <c r="P40" s="15"/>
      <c r="Q40" s="15"/>
      <c r="R40" s="15"/>
      <c r="S40" s="11"/>
    </row>
    <row r="41" ht="13.55" customHeight="1">
      <c r="A41" s="6">
        <v>39</v>
      </c>
      <c r="B41" t="s" s="12">
        <v>58</v>
      </c>
      <c r="C41" t="s" s="13">
        <v>16</v>
      </c>
      <c r="D41" s="14">
        <v>1</v>
      </c>
      <c r="E41" s="14">
        <v>160</v>
      </c>
      <c r="F41" s="14">
        <v>1</v>
      </c>
      <c r="G41" s="14">
        <v>525</v>
      </c>
      <c r="H41" s="14">
        <v>-206.2</v>
      </c>
      <c r="I41" s="14">
        <v>1e-10</v>
      </c>
      <c r="J41" s="14">
        <v>1</v>
      </c>
      <c r="K41" s="14">
        <v>1</v>
      </c>
      <c r="L41" s="14">
        <f>SUM(J$1:J40)/P$7</f>
        <v>0.375</v>
      </c>
      <c r="M41" s="14">
        <f>(1-COUNTIF(J42:J$105,0)+P$2-P$3)/(P$2-Q$3)</f>
        <v>0.5195530726256981</v>
      </c>
      <c r="N41" s="15"/>
      <c r="O41" s="15"/>
      <c r="P41" s="15"/>
      <c r="Q41" s="15"/>
      <c r="R41" s="15"/>
      <c r="S41" s="11"/>
    </row>
    <row r="42" ht="13.55" customHeight="1">
      <c r="A42" s="6">
        <v>40</v>
      </c>
      <c r="B42" t="s" s="12">
        <v>59</v>
      </c>
      <c r="C42" t="s" s="13">
        <v>16</v>
      </c>
      <c r="D42" s="14">
        <v>1</v>
      </c>
      <c r="E42" s="14">
        <v>179</v>
      </c>
      <c r="F42" s="14">
        <v>1</v>
      </c>
      <c r="G42" s="14">
        <v>525</v>
      </c>
      <c r="H42" s="14">
        <v>-212.4</v>
      </c>
      <c r="I42" s="14">
        <v>2.1e-10</v>
      </c>
      <c r="J42" s="14">
        <v>1</v>
      </c>
      <c r="K42" s="14">
        <v>1</v>
      </c>
      <c r="L42" s="14">
        <f>SUM(J$1:J41)/P$7</f>
        <v>0.385416666666667</v>
      </c>
      <c r="M42" s="14">
        <f>(1-COUNTIF(J43:J$105,0)+P$2-P$3)/(P$2-Q$3)</f>
        <v>0.5195530726256981</v>
      </c>
      <c r="N42" s="15"/>
      <c r="O42" s="15"/>
      <c r="P42" s="15"/>
      <c r="Q42" s="15"/>
      <c r="R42" s="15"/>
      <c r="S42" s="11"/>
    </row>
    <row r="43" ht="13.55" customHeight="1">
      <c r="A43" s="6">
        <v>41</v>
      </c>
      <c r="B43" t="s" s="12">
        <v>60</v>
      </c>
      <c r="C43" t="s" s="13">
        <v>16</v>
      </c>
      <c r="D43" s="14">
        <v>1</v>
      </c>
      <c r="E43" s="14">
        <v>178</v>
      </c>
      <c r="F43" s="14">
        <v>1</v>
      </c>
      <c r="G43" s="14">
        <v>525</v>
      </c>
      <c r="H43" s="14">
        <v>-216.3</v>
      </c>
      <c r="I43" s="14">
        <v>3.5e-10</v>
      </c>
      <c r="J43" s="14">
        <v>1</v>
      </c>
      <c r="K43" s="14">
        <v>1</v>
      </c>
      <c r="L43" s="14">
        <f>SUM(J$1:J42)/P$7</f>
        <v>0.395833333333333</v>
      </c>
      <c r="M43" s="14">
        <f>(1-COUNTIF(J44:J$105,0)+P$2-P$3)/(P$2-Q$3)</f>
        <v>0.5195530726256981</v>
      </c>
      <c r="N43" s="15"/>
      <c r="O43" s="15"/>
      <c r="P43" s="15"/>
      <c r="Q43" s="15"/>
      <c r="R43" s="15"/>
      <c r="S43" s="11"/>
    </row>
    <row r="44" ht="13.55" customHeight="1">
      <c r="A44" s="6">
        <v>42</v>
      </c>
      <c r="B44" t="s" s="12">
        <v>61</v>
      </c>
      <c r="C44" t="s" s="13">
        <v>16</v>
      </c>
      <c r="D44" s="14">
        <v>2</v>
      </c>
      <c r="E44" s="14">
        <v>156</v>
      </c>
      <c r="F44" s="14">
        <v>1</v>
      </c>
      <c r="G44" s="14">
        <v>525</v>
      </c>
      <c r="H44" s="14">
        <v>-219.6</v>
      </c>
      <c r="I44" s="14">
        <v>5.2e-10</v>
      </c>
      <c r="J44" s="14">
        <v>1</v>
      </c>
      <c r="K44" s="14">
        <v>1</v>
      </c>
      <c r="L44" s="14">
        <f>SUM(J$1:J43)/P$7</f>
        <v>0.40625</v>
      </c>
      <c r="M44" s="14">
        <f>(1-COUNTIF(J45:J$105,0)+P$2-P$3)/(P$2-Q$3)</f>
        <v>0.5195530726256981</v>
      </c>
      <c r="N44" s="15"/>
      <c r="O44" s="15"/>
      <c r="P44" s="15"/>
      <c r="Q44" s="15"/>
      <c r="R44" s="15"/>
      <c r="S44" s="11"/>
    </row>
    <row r="45" ht="13.55" customHeight="1">
      <c r="A45" s="6">
        <v>43</v>
      </c>
      <c r="B45" t="s" s="12">
        <v>62</v>
      </c>
      <c r="C45" t="s" s="13">
        <v>16</v>
      </c>
      <c r="D45" s="14">
        <v>1</v>
      </c>
      <c r="E45" s="14">
        <v>193</v>
      </c>
      <c r="F45" s="14">
        <v>1</v>
      </c>
      <c r="G45" s="14">
        <v>525</v>
      </c>
      <c r="H45" s="14">
        <v>-221.3</v>
      </c>
      <c r="I45" s="14">
        <v>6.4e-10</v>
      </c>
      <c r="J45" s="14">
        <v>1</v>
      </c>
      <c r="K45" s="14">
        <v>0</v>
      </c>
      <c r="L45" s="14">
        <f>SUM(J$1:J44)/P$7</f>
        <v>0.416666666666667</v>
      </c>
      <c r="M45" s="14">
        <f>(1-COUNTIF(J46:J$105,0)+P$2-P$3)/(P$2-Q$3)</f>
        <v>0.5195530726256981</v>
      </c>
      <c r="N45" s="15"/>
      <c r="O45" s="15"/>
      <c r="P45" s="15"/>
      <c r="Q45" s="15"/>
      <c r="R45" s="15"/>
      <c r="S45" s="11"/>
    </row>
    <row r="46" ht="13.55" customHeight="1">
      <c r="A46" s="6">
        <v>44</v>
      </c>
      <c r="B46" t="s" s="12">
        <v>63</v>
      </c>
      <c r="C46" t="s" s="13">
        <v>16</v>
      </c>
      <c r="D46" s="14">
        <v>1</v>
      </c>
      <c r="E46" s="14">
        <v>168</v>
      </c>
      <c r="F46" s="14">
        <v>1</v>
      </c>
      <c r="G46" s="14">
        <v>525</v>
      </c>
      <c r="H46" s="14">
        <v>-222</v>
      </c>
      <c r="I46" s="14">
        <v>7e-10</v>
      </c>
      <c r="J46" s="14">
        <v>0</v>
      </c>
      <c r="K46" s="14">
        <v>0</v>
      </c>
      <c r="L46" s="14">
        <f>SUM(J$1:J45)/P$7</f>
        <v>0.427083333333333</v>
      </c>
      <c r="M46" s="14">
        <f>(1-COUNTIF(J47:J$105,0)+P$2-P$3)/(P$2-Q$3)</f>
        <v>0.5251396648044691</v>
      </c>
      <c r="N46" s="15"/>
      <c r="O46" s="15"/>
      <c r="P46" s="15"/>
      <c r="Q46" s="15"/>
      <c r="R46" s="15"/>
      <c r="S46" s="11"/>
    </row>
    <row r="47" ht="13.55" customHeight="1">
      <c r="A47" s="6">
        <v>45</v>
      </c>
      <c r="B47" t="s" s="12">
        <v>64</v>
      </c>
      <c r="C47" t="s" s="13">
        <v>16</v>
      </c>
      <c r="D47" s="14">
        <v>1</v>
      </c>
      <c r="E47" s="14">
        <v>152</v>
      </c>
      <c r="F47" s="14">
        <v>1</v>
      </c>
      <c r="G47" s="14">
        <v>525</v>
      </c>
      <c r="H47" s="14">
        <v>-224.4</v>
      </c>
      <c r="I47" s="14">
        <v>9.5e-10</v>
      </c>
      <c r="J47" s="14">
        <v>1</v>
      </c>
      <c r="K47" s="14">
        <v>1</v>
      </c>
      <c r="L47" s="14">
        <f>SUM(J$1:J46)/P$7</f>
        <v>0.427083333333333</v>
      </c>
      <c r="M47" s="14">
        <f>(1-COUNTIF(J48:J$105,0)+P$2-P$3)/(P$2-Q$3)</f>
        <v>0.5251396648044691</v>
      </c>
      <c r="N47" s="15"/>
      <c r="O47" s="15"/>
      <c r="P47" s="15"/>
      <c r="Q47" s="15"/>
      <c r="R47" s="15"/>
      <c r="S47" s="11"/>
    </row>
    <row r="48" ht="13.55" customHeight="1">
      <c r="A48" s="6">
        <v>46</v>
      </c>
      <c r="B48" t="s" s="12">
        <v>65</v>
      </c>
      <c r="C48" t="s" s="13">
        <v>16</v>
      </c>
      <c r="D48" s="14">
        <v>1</v>
      </c>
      <c r="E48" s="14">
        <v>152</v>
      </c>
      <c r="F48" s="14">
        <v>1</v>
      </c>
      <c r="G48" s="14">
        <v>525</v>
      </c>
      <c r="H48" s="14">
        <v>-226.7</v>
      </c>
      <c r="I48" s="14">
        <v>1.2e-09</v>
      </c>
      <c r="J48" s="14">
        <v>1</v>
      </c>
      <c r="K48" s="14">
        <v>1</v>
      </c>
      <c r="L48" s="14">
        <f>SUM(J$1:J47)/P$7</f>
        <v>0.4375</v>
      </c>
      <c r="M48" s="14">
        <f>(1-COUNTIF(J49:J$105,0)+P$2-P$3)/(P$2-Q$3)</f>
        <v>0.5251396648044691</v>
      </c>
      <c r="N48" s="15"/>
      <c r="O48" s="15"/>
      <c r="P48" s="15"/>
      <c r="Q48" s="15"/>
      <c r="R48" s="15"/>
      <c r="S48" s="11"/>
    </row>
    <row r="49" ht="13.55" customHeight="1">
      <c r="A49" s="6">
        <v>47</v>
      </c>
      <c r="B49" t="s" s="12">
        <v>66</v>
      </c>
      <c r="C49" t="s" s="13">
        <v>16</v>
      </c>
      <c r="D49" s="14">
        <v>1</v>
      </c>
      <c r="E49" s="14">
        <v>164</v>
      </c>
      <c r="F49" s="14">
        <v>1</v>
      </c>
      <c r="G49" s="14">
        <v>525</v>
      </c>
      <c r="H49" s="14">
        <v>-232.7</v>
      </c>
      <c r="I49" s="14">
        <v>2.6e-09</v>
      </c>
      <c r="J49" s="14">
        <v>1</v>
      </c>
      <c r="K49" s="14">
        <v>1</v>
      </c>
      <c r="L49" s="14">
        <f>SUM(J$1:J48)/P$7</f>
        <v>0.447916666666667</v>
      </c>
      <c r="M49" s="14">
        <f>(1-COUNTIF(J50:J$105,0)+P$2-P$3)/(P$2-Q$3)</f>
        <v>0.5251396648044691</v>
      </c>
      <c r="N49" s="15"/>
      <c r="O49" s="15"/>
      <c r="P49" s="15"/>
      <c r="Q49" s="15"/>
      <c r="R49" s="15"/>
      <c r="S49" s="11"/>
    </row>
    <row r="50" ht="13.55" customHeight="1">
      <c r="A50" s="6">
        <v>48</v>
      </c>
      <c r="B50" t="s" s="12">
        <v>67</v>
      </c>
      <c r="C50" t="s" s="13">
        <v>16</v>
      </c>
      <c r="D50" s="14">
        <v>1</v>
      </c>
      <c r="E50" s="14">
        <v>154</v>
      </c>
      <c r="F50" s="14">
        <v>1</v>
      </c>
      <c r="G50" s="14">
        <v>525</v>
      </c>
      <c r="H50" s="14">
        <v>-237.4</v>
      </c>
      <c r="I50" s="14">
        <v>4.7e-09</v>
      </c>
      <c r="J50" s="14">
        <v>1</v>
      </c>
      <c r="K50" s="14">
        <v>1</v>
      </c>
      <c r="L50" s="14">
        <f>SUM(J$1:J49)/P$7</f>
        <v>0.458333333333333</v>
      </c>
      <c r="M50" s="14">
        <f>(1-COUNTIF(J51:J$105,0)+P$2-P$3)/(P$2-Q$3)</f>
        <v>0.5251396648044691</v>
      </c>
      <c r="N50" s="15"/>
      <c r="O50" s="15"/>
      <c r="P50" s="15"/>
      <c r="Q50" s="15"/>
      <c r="R50" s="15"/>
      <c r="S50" s="11"/>
    </row>
    <row r="51" ht="13.55" customHeight="1">
      <c r="A51" s="6">
        <v>49</v>
      </c>
      <c r="B51" t="s" s="12">
        <v>68</v>
      </c>
      <c r="C51" t="s" s="13">
        <v>16</v>
      </c>
      <c r="D51" s="14">
        <v>1</v>
      </c>
      <c r="E51" s="14">
        <v>150</v>
      </c>
      <c r="F51" s="14">
        <v>1</v>
      </c>
      <c r="G51" s="14">
        <v>525</v>
      </c>
      <c r="H51" s="14">
        <v>-240.2</v>
      </c>
      <c r="I51" s="14">
        <v>6.6e-09</v>
      </c>
      <c r="J51" s="14">
        <v>1</v>
      </c>
      <c r="K51" s="14">
        <v>1</v>
      </c>
      <c r="L51" s="14">
        <f>SUM(J$1:J50)/P$7</f>
        <v>0.46875</v>
      </c>
      <c r="M51" s="14">
        <f>(1-COUNTIF(J52:J$105,0)+P$2-P$3)/(P$2-Q$3)</f>
        <v>0.5251396648044691</v>
      </c>
      <c r="N51" s="15"/>
      <c r="O51" s="15"/>
      <c r="P51" s="15"/>
      <c r="Q51" s="15"/>
      <c r="R51" s="15"/>
      <c r="S51" s="11"/>
    </row>
    <row r="52" ht="13.55" customHeight="1">
      <c r="A52" s="6">
        <v>50</v>
      </c>
      <c r="B52" t="s" s="12">
        <v>69</v>
      </c>
      <c r="C52" t="s" s="13">
        <v>16</v>
      </c>
      <c r="D52" s="14">
        <v>1</v>
      </c>
      <c r="E52" s="14">
        <v>153</v>
      </c>
      <c r="F52" s="14">
        <v>1</v>
      </c>
      <c r="G52" s="14">
        <v>525</v>
      </c>
      <c r="H52" s="14">
        <v>-241.2</v>
      </c>
      <c r="I52" s="14">
        <v>7.499999999999999e-09</v>
      </c>
      <c r="J52" s="14">
        <v>0</v>
      </c>
      <c r="K52" s="14">
        <v>0</v>
      </c>
      <c r="L52" s="14">
        <f>SUM(J$1:J51)/P$7</f>
        <v>0.479166666666667</v>
      </c>
      <c r="M52" s="14">
        <f>(1-COUNTIF(J53:J$105,0)+P$2-P$3)/(P$2-Q$3)</f>
        <v>0.5307262569832401</v>
      </c>
      <c r="N52" s="15"/>
      <c r="O52" s="15"/>
      <c r="P52" s="15"/>
      <c r="Q52" s="15"/>
      <c r="R52" s="15"/>
      <c r="S52" s="11"/>
    </row>
    <row r="53" ht="13.55" customHeight="1">
      <c r="A53" s="6">
        <v>51</v>
      </c>
      <c r="B53" t="s" s="12">
        <v>70</v>
      </c>
      <c r="C53" t="s" s="13">
        <v>16</v>
      </c>
      <c r="D53" s="14">
        <v>1</v>
      </c>
      <c r="E53" s="14">
        <v>192</v>
      </c>
      <c r="F53" s="14">
        <v>1</v>
      </c>
      <c r="G53" s="14">
        <v>525</v>
      </c>
      <c r="H53" s="14">
        <v>-242.8</v>
      </c>
      <c r="I53" s="14">
        <v>9.2e-09</v>
      </c>
      <c r="J53" s="14">
        <v>0</v>
      </c>
      <c r="K53" s="14">
        <v>0</v>
      </c>
      <c r="L53" s="14">
        <f>SUM(J$1:J52)/P$7</f>
        <v>0.479166666666667</v>
      </c>
      <c r="M53" s="14">
        <f>(1-COUNTIF(J54:J$105,0)+P$2-P$3)/(P$2-Q$3)</f>
        <v>0.5363128491620111</v>
      </c>
      <c r="N53" s="15"/>
      <c r="O53" s="15"/>
      <c r="P53" s="15"/>
      <c r="Q53" s="15"/>
      <c r="R53" s="15"/>
      <c r="S53" s="11"/>
    </row>
    <row r="54" ht="13.55" customHeight="1">
      <c r="A54" s="6">
        <v>52</v>
      </c>
      <c r="B54" t="s" s="12">
        <v>71</v>
      </c>
      <c r="C54" t="s" s="13">
        <v>16</v>
      </c>
      <c r="D54" s="14">
        <v>1</v>
      </c>
      <c r="E54" s="14">
        <v>185</v>
      </c>
      <c r="F54" s="14">
        <v>1</v>
      </c>
      <c r="G54" s="14">
        <v>525</v>
      </c>
      <c r="H54" s="14">
        <v>-242.9</v>
      </c>
      <c r="I54" s="14">
        <v>9.300000000000001e-09</v>
      </c>
      <c r="J54" s="14">
        <v>1</v>
      </c>
      <c r="K54" s="14">
        <v>1</v>
      </c>
      <c r="L54" s="14">
        <f>SUM(J$1:J53)/P$7</f>
        <v>0.479166666666667</v>
      </c>
      <c r="M54" s="14">
        <f>(1-COUNTIF(J55:J$105,0)+P$2-P$3)/(P$2-Q$3)</f>
        <v>0.5363128491620111</v>
      </c>
      <c r="N54" s="15"/>
      <c r="O54" s="15"/>
      <c r="P54" s="15"/>
      <c r="Q54" s="15"/>
      <c r="R54" s="15"/>
      <c r="S54" s="11"/>
    </row>
    <row r="55" ht="13.55" customHeight="1">
      <c r="A55" s="6">
        <v>53</v>
      </c>
      <c r="B55" t="s" s="12">
        <v>72</v>
      </c>
      <c r="C55" t="s" s="13">
        <v>16</v>
      </c>
      <c r="D55" s="14">
        <v>1</v>
      </c>
      <c r="E55" s="14">
        <v>158</v>
      </c>
      <c r="F55" s="14">
        <v>1</v>
      </c>
      <c r="G55" s="14">
        <v>525</v>
      </c>
      <c r="H55" s="14">
        <v>-249.1</v>
      </c>
      <c r="I55" s="14">
        <v>2e-08</v>
      </c>
      <c r="J55" s="14">
        <v>1</v>
      </c>
      <c r="K55" s="14">
        <v>1</v>
      </c>
      <c r="L55" s="14">
        <f>SUM(J$1:J54)/P$7</f>
        <v>0.489583333333333</v>
      </c>
      <c r="M55" s="14">
        <f>(1-COUNTIF(J56:J$105,0)+P$2-P$3)/(P$2-Q$3)</f>
        <v>0.5363128491620111</v>
      </c>
      <c r="N55" s="15"/>
      <c r="O55" s="15"/>
      <c r="P55" s="15"/>
      <c r="Q55" s="15"/>
      <c r="R55" s="15"/>
      <c r="S55" s="11"/>
    </row>
    <row r="56" ht="13.55" customHeight="1">
      <c r="A56" s="6">
        <v>54</v>
      </c>
      <c r="B56" t="s" s="12">
        <v>73</v>
      </c>
      <c r="C56" t="s" s="13">
        <v>16</v>
      </c>
      <c r="D56" s="14">
        <v>1</v>
      </c>
      <c r="E56" s="14">
        <v>159</v>
      </c>
      <c r="F56" s="14">
        <v>1</v>
      </c>
      <c r="G56" s="14">
        <v>525</v>
      </c>
      <c r="H56" s="14">
        <v>-251.1</v>
      </c>
      <c r="I56" s="14">
        <v>2.5e-08</v>
      </c>
      <c r="J56" s="14">
        <v>0</v>
      </c>
      <c r="K56" s="14">
        <v>0</v>
      </c>
      <c r="L56" s="14">
        <f>SUM(J$1:J55)/P$7</f>
        <v>0.5</v>
      </c>
      <c r="M56" s="14">
        <f>(1-COUNTIF(J57:J$105,0)+P$2-P$3)/(P$2-Q$3)</f>
        <v>0.5418994413407821</v>
      </c>
      <c r="N56" s="15"/>
      <c r="O56" s="15"/>
      <c r="P56" s="15"/>
      <c r="Q56" s="15"/>
      <c r="R56" s="15"/>
      <c r="S56" s="11"/>
    </row>
    <row r="57" ht="13.55" customHeight="1">
      <c r="A57" s="6">
        <v>55</v>
      </c>
      <c r="B57" t="s" s="12">
        <v>74</v>
      </c>
      <c r="C57" t="s" s="13">
        <v>16</v>
      </c>
      <c r="D57" s="14">
        <v>1</v>
      </c>
      <c r="E57" s="14">
        <v>149</v>
      </c>
      <c r="F57" s="14">
        <v>1</v>
      </c>
      <c r="G57" s="14">
        <v>525</v>
      </c>
      <c r="H57" s="14">
        <v>-252.1</v>
      </c>
      <c r="I57" s="14">
        <v>2.9e-08</v>
      </c>
      <c r="J57" s="14">
        <v>1</v>
      </c>
      <c r="K57" s="14">
        <v>1</v>
      </c>
      <c r="L57" s="14">
        <f>SUM(J$1:J56)/P$7</f>
        <v>0.5</v>
      </c>
      <c r="M57" s="14">
        <f>(1-COUNTIF(J58:J$105,0)+P$2-P$3)/(P$2-Q$3)</f>
        <v>0.5418994413407821</v>
      </c>
      <c r="N57" s="15"/>
      <c r="O57" s="15"/>
      <c r="P57" s="15"/>
      <c r="Q57" s="15"/>
      <c r="R57" s="15"/>
      <c r="S57" s="11"/>
    </row>
    <row r="58" ht="13.55" customHeight="1">
      <c r="A58" s="6">
        <v>56</v>
      </c>
      <c r="B58" t="s" s="12">
        <v>75</v>
      </c>
      <c r="C58" t="s" s="13">
        <v>16</v>
      </c>
      <c r="D58" s="14">
        <v>1</v>
      </c>
      <c r="E58" s="14">
        <v>160</v>
      </c>
      <c r="F58" s="14">
        <v>1</v>
      </c>
      <c r="G58" s="14">
        <v>525</v>
      </c>
      <c r="H58" s="14">
        <v>-254.7</v>
      </c>
      <c r="I58" s="14">
        <v>4e-08</v>
      </c>
      <c r="J58" s="14">
        <v>1</v>
      </c>
      <c r="K58" s="14">
        <v>1</v>
      </c>
      <c r="L58" s="14">
        <f>SUM(J$1:J57)/P$7</f>
        <v>0.510416666666667</v>
      </c>
      <c r="M58" s="14">
        <f>(1-COUNTIF(J59:J$105,0)+P$2-P$3)/(P$2-Q$3)</f>
        <v>0.5418994413407821</v>
      </c>
      <c r="N58" s="15"/>
      <c r="O58" s="15"/>
      <c r="P58" s="15"/>
      <c r="Q58" s="15"/>
      <c r="R58" s="15"/>
      <c r="S58" s="11"/>
    </row>
    <row r="59" ht="13.55" customHeight="1">
      <c r="A59" s="6">
        <v>57</v>
      </c>
      <c r="B59" t="s" s="12">
        <v>76</v>
      </c>
      <c r="C59" t="s" s="13">
        <v>16</v>
      </c>
      <c r="D59" s="14">
        <v>1</v>
      </c>
      <c r="E59" s="14">
        <v>146</v>
      </c>
      <c r="F59" s="14">
        <v>1</v>
      </c>
      <c r="G59" s="14">
        <v>525</v>
      </c>
      <c r="H59" s="14">
        <v>-256.4</v>
      </c>
      <c r="I59" s="14">
        <v>4.9e-08</v>
      </c>
      <c r="J59" s="14">
        <v>0</v>
      </c>
      <c r="K59" s="14">
        <v>0</v>
      </c>
      <c r="L59" s="14">
        <f>SUM(J$1:J58)/P$7</f>
        <v>0.520833333333333</v>
      </c>
      <c r="M59" s="14">
        <f>(1-COUNTIF(J60:J$105,0)+P$2-P$3)/(P$2-Q$3)</f>
        <v>0.5474860335195531</v>
      </c>
      <c r="N59" s="15"/>
      <c r="O59" s="15"/>
      <c r="P59" s="15"/>
      <c r="Q59" s="15"/>
      <c r="R59" s="15"/>
      <c r="S59" s="11"/>
    </row>
    <row r="60" ht="13.55" customHeight="1">
      <c r="A60" s="6">
        <v>58</v>
      </c>
      <c r="B60" t="s" s="12">
        <v>77</v>
      </c>
      <c r="C60" t="s" s="13">
        <v>16</v>
      </c>
      <c r="D60" s="14">
        <v>1</v>
      </c>
      <c r="E60" s="14">
        <v>149</v>
      </c>
      <c r="F60" s="14">
        <v>1</v>
      </c>
      <c r="G60" s="14">
        <v>525</v>
      </c>
      <c r="H60" s="14">
        <v>-256.6</v>
      </c>
      <c r="I60" s="14">
        <v>5e-08</v>
      </c>
      <c r="J60" s="14">
        <v>0</v>
      </c>
      <c r="K60" s="14">
        <v>0</v>
      </c>
      <c r="L60" s="14">
        <f>SUM(J$1:J59)/P$7</f>
        <v>0.520833333333333</v>
      </c>
      <c r="M60" s="14">
        <f>(1-COUNTIF(J61:J$105,0)+P$2-P$3)/(P$2-Q$3)</f>
        <v>0.553072625698324</v>
      </c>
      <c r="N60" s="15"/>
      <c r="O60" s="15"/>
      <c r="P60" s="15"/>
      <c r="Q60" s="15"/>
      <c r="R60" s="15"/>
      <c r="S60" s="11"/>
    </row>
    <row r="61" ht="13.55" customHeight="1">
      <c r="A61" s="6">
        <v>59</v>
      </c>
      <c r="B61" t="s" s="12">
        <v>78</v>
      </c>
      <c r="C61" t="s" s="13">
        <v>16</v>
      </c>
      <c r="D61" s="14">
        <v>1</v>
      </c>
      <c r="E61" s="14">
        <v>155</v>
      </c>
      <c r="F61" s="14">
        <v>1</v>
      </c>
      <c r="G61" s="14">
        <v>525</v>
      </c>
      <c r="H61" s="14">
        <v>-257.2</v>
      </c>
      <c r="I61" s="14">
        <v>5.4e-08</v>
      </c>
      <c r="J61" s="14">
        <v>1</v>
      </c>
      <c r="K61" s="14">
        <v>1</v>
      </c>
      <c r="L61" s="14">
        <f>SUM(J$1:J60)/P$7</f>
        <v>0.520833333333333</v>
      </c>
      <c r="M61" s="14">
        <f>(1-COUNTIF(J62:J$105,0)+P$2-P$3)/(P$2-Q$3)</f>
        <v>0.553072625698324</v>
      </c>
      <c r="N61" s="15"/>
      <c r="O61" s="15"/>
      <c r="P61" s="15"/>
      <c r="Q61" s="15"/>
      <c r="R61" s="15"/>
      <c r="S61" s="11"/>
    </row>
    <row r="62" ht="13.55" customHeight="1">
      <c r="A62" s="6">
        <v>60</v>
      </c>
      <c r="B62" t="s" s="12">
        <v>79</v>
      </c>
      <c r="C62" t="s" s="13">
        <v>16</v>
      </c>
      <c r="D62" s="14">
        <v>1</v>
      </c>
      <c r="E62" s="14">
        <v>154</v>
      </c>
      <c r="F62" s="14">
        <v>1</v>
      </c>
      <c r="G62" s="14">
        <v>525</v>
      </c>
      <c r="H62" s="14">
        <v>-257.3</v>
      </c>
      <c r="I62" s="14">
        <v>5.5e-08</v>
      </c>
      <c r="J62" s="14">
        <v>1</v>
      </c>
      <c r="K62" s="14">
        <v>0</v>
      </c>
      <c r="L62" s="14">
        <f>SUM(J$1:J61)/P$7</f>
        <v>0.53125</v>
      </c>
      <c r="M62" s="14">
        <f>(1-COUNTIF(J63:J$105,0)+P$2-P$3)/(P$2-Q$3)</f>
        <v>0.553072625698324</v>
      </c>
      <c r="N62" s="15"/>
      <c r="O62" s="15"/>
      <c r="P62" s="15"/>
      <c r="Q62" s="15"/>
      <c r="R62" s="15"/>
      <c r="S62" s="11"/>
    </row>
    <row r="63" ht="13.55" customHeight="1">
      <c r="A63" s="6">
        <v>61</v>
      </c>
      <c r="B63" t="s" s="12">
        <v>80</v>
      </c>
      <c r="C63" t="s" s="13">
        <v>16</v>
      </c>
      <c r="D63" s="14">
        <v>1</v>
      </c>
      <c r="E63" s="14">
        <v>153</v>
      </c>
      <c r="F63" s="14">
        <v>1</v>
      </c>
      <c r="G63" s="14">
        <v>525</v>
      </c>
      <c r="H63" s="14">
        <v>-257.5</v>
      </c>
      <c r="I63" s="14">
        <v>5.6e-08</v>
      </c>
      <c r="J63" s="14">
        <v>1</v>
      </c>
      <c r="K63" s="14">
        <v>0</v>
      </c>
      <c r="L63" s="14">
        <f>SUM(J$1:J62)/P$7</f>
        <v>0.541666666666667</v>
      </c>
      <c r="M63" s="14">
        <f>(1-COUNTIF(J64:J$105,0)+P$2-P$3)/(P$2-Q$3)</f>
        <v>0.553072625698324</v>
      </c>
      <c r="N63" s="15"/>
      <c r="O63" s="15"/>
      <c r="P63" s="15"/>
      <c r="Q63" s="15"/>
      <c r="R63" s="15"/>
      <c r="S63" s="11"/>
    </row>
    <row r="64" ht="13.55" customHeight="1">
      <c r="A64" s="6">
        <v>62</v>
      </c>
      <c r="B64" t="s" s="12">
        <v>81</v>
      </c>
      <c r="C64" t="s" s="13">
        <v>16</v>
      </c>
      <c r="D64" s="14">
        <v>1</v>
      </c>
      <c r="E64" s="14">
        <v>146</v>
      </c>
      <c r="F64" s="14">
        <v>1</v>
      </c>
      <c r="G64" s="14">
        <v>525</v>
      </c>
      <c r="H64" s="14">
        <v>-269.4</v>
      </c>
      <c r="I64" s="14">
        <v>2.4e-07</v>
      </c>
      <c r="J64" s="14">
        <v>1</v>
      </c>
      <c r="K64" s="14">
        <v>1</v>
      </c>
      <c r="L64" s="14">
        <f>SUM(J$1:J63)/P$7</f>
        <v>0.552083333333333</v>
      </c>
      <c r="M64" s="14">
        <f>(1-COUNTIF(J65:J$105,0)+P$2-P$3)/(P$2-Q$3)</f>
        <v>0.553072625698324</v>
      </c>
      <c r="N64" s="15"/>
      <c r="O64" s="15"/>
      <c r="P64" s="15"/>
      <c r="Q64" s="15"/>
      <c r="R64" s="15"/>
      <c r="S64" s="11"/>
    </row>
    <row r="65" ht="13.55" customHeight="1">
      <c r="A65" s="6">
        <v>63</v>
      </c>
      <c r="B65" t="s" s="12">
        <v>82</v>
      </c>
      <c r="C65" t="s" s="13">
        <v>16</v>
      </c>
      <c r="D65" s="14">
        <v>1</v>
      </c>
      <c r="E65" s="14">
        <v>158</v>
      </c>
      <c r="F65" s="14">
        <v>1</v>
      </c>
      <c r="G65" s="14">
        <v>525</v>
      </c>
      <c r="H65" s="14">
        <v>-270.6</v>
      </c>
      <c r="I65" s="14">
        <v>2.8e-07</v>
      </c>
      <c r="J65" s="14">
        <v>1</v>
      </c>
      <c r="K65" s="14">
        <v>1</v>
      </c>
      <c r="L65" s="14">
        <f>SUM(J$1:J64)/P$7</f>
        <v>0.5625</v>
      </c>
      <c r="M65" s="14">
        <f>(1-COUNTIF(J66:J$105,0)+P$2-P$3)/(P$2-Q$3)</f>
        <v>0.553072625698324</v>
      </c>
      <c r="N65" s="15"/>
      <c r="O65" s="15"/>
      <c r="P65" s="15"/>
      <c r="Q65" s="15"/>
      <c r="R65" s="15"/>
      <c r="S65" s="11"/>
    </row>
    <row r="66" ht="13.55" customHeight="1">
      <c r="A66" s="6">
        <v>64</v>
      </c>
      <c r="B66" t="s" s="12">
        <v>83</v>
      </c>
      <c r="C66" t="s" s="13">
        <v>16</v>
      </c>
      <c r="D66" s="14">
        <v>2</v>
      </c>
      <c r="E66" s="14">
        <v>145</v>
      </c>
      <c r="F66" s="14">
        <v>1</v>
      </c>
      <c r="G66" s="14">
        <v>525</v>
      </c>
      <c r="H66" s="14">
        <v>-273.5</v>
      </c>
      <c r="I66" s="14">
        <v>4e-07</v>
      </c>
      <c r="J66" s="14">
        <v>1</v>
      </c>
      <c r="K66" s="14">
        <v>1</v>
      </c>
      <c r="L66" s="14">
        <f>SUM(J$1:J65)/P$7</f>
        <v>0.572916666666667</v>
      </c>
      <c r="M66" s="14">
        <f>(1-COUNTIF(J67:J$105,0)+P$2-P$3)/(P$2-Q$3)</f>
        <v>0.553072625698324</v>
      </c>
      <c r="N66" s="15"/>
      <c r="O66" s="15"/>
      <c r="P66" s="15"/>
      <c r="Q66" s="15"/>
      <c r="R66" s="15"/>
      <c r="S66" s="11"/>
    </row>
    <row r="67" ht="13.55" customHeight="1">
      <c r="A67" s="6">
        <v>65</v>
      </c>
      <c r="B67" t="s" s="12">
        <v>84</v>
      </c>
      <c r="C67" t="s" s="13">
        <v>16</v>
      </c>
      <c r="D67" s="14">
        <v>1</v>
      </c>
      <c r="E67" s="14">
        <v>188</v>
      </c>
      <c r="F67" s="14">
        <v>1</v>
      </c>
      <c r="G67" s="14">
        <v>525</v>
      </c>
      <c r="H67" s="14">
        <v>-291.3</v>
      </c>
      <c r="I67" s="14">
        <v>3.6e-06</v>
      </c>
      <c r="J67" s="14">
        <v>0</v>
      </c>
      <c r="K67" s="14">
        <v>0</v>
      </c>
      <c r="L67" s="14">
        <f>SUM(J$1:J66)/P$7</f>
        <v>0.583333333333333</v>
      </c>
      <c r="M67" s="14">
        <f>(1-COUNTIF(J68:J$105,0)+P$2-P$3)/(P$2-Q$3)</f>
        <v>0.558659217877095</v>
      </c>
      <c r="N67" s="15"/>
      <c r="O67" s="15"/>
      <c r="P67" s="15"/>
      <c r="Q67" s="15"/>
      <c r="R67" s="15"/>
      <c r="S67" s="11"/>
    </row>
    <row r="68" ht="13.55" customHeight="1">
      <c r="A68" s="6">
        <v>66</v>
      </c>
      <c r="B68" t="s" s="12">
        <v>85</v>
      </c>
      <c r="C68" t="s" s="13">
        <v>16</v>
      </c>
      <c r="D68" s="14">
        <v>1</v>
      </c>
      <c r="E68" s="14">
        <v>154</v>
      </c>
      <c r="F68" s="14">
        <v>1</v>
      </c>
      <c r="G68" s="14">
        <v>525</v>
      </c>
      <c r="H68" s="14">
        <v>-306.9</v>
      </c>
      <c r="I68" s="14">
        <v>2.5e-05</v>
      </c>
      <c r="J68" s="14">
        <v>1</v>
      </c>
      <c r="K68" s="14">
        <v>1</v>
      </c>
      <c r="L68" s="14">
        <f>SUM(J$1:J67)/P$7</f>
        <v>0.583333333333333</v>
      </c>
      <c r="M68" s="14">
        <f>(1-COUNTIF(J69:J$105,0)+P$2-P$3)/(P$2-Q$3)</f>
        <v>0.558659217877095</v>
      </c>
      <c r="N68" s="15"/>
      <c r="O68" s="15"/>
      <c r="P68" s="15"/>
      <c r="Q68" s="15"/>
      <c r="R68" s="15"/>
      <c r="S68" s="11"/>
    </row>
    <row r="69" ht="13.55" customHeight="1">
      <c r="A69" s="6">
        <v>67</v>
      </c>
      <c r="B69" t="s" s="12">
        <v>86</v>
      </c>
      <c r="C69" t="s" s="13">
        <v>16</v>
      </c>
      <c r="D69" s="14">
        <v>1</v>
      </c>
      <c r="E69" s="14">
        <v>213</v>
      </c>
      <c r="F69" s="14">
        <v>1</v>
      </c>
      <c r="G69" s="14">
        <v>525</v>
      </c>
      <c r="H69" s="14">
        <v>-313.6</v>
      </c>
      <c r="I69" s="14">
        <v>5.7e-05</v>
      </c>
      <c r="J69" s="14">
        <v>0</v>
      </c>
      <c r="K69" s="14">
        <v>0</v>
      </c>
      <c r="L69" s="14">
        <f>SUM(J$1:J68)/P$7</f>
        <v>0.59375</v>
      </c>
      <c r="M69" s="14">
        <f>(1-COUNTIF(J70:J$105,0)+P$2-P$3)/(P$2-Q$3)</f>
        <v>0.564245810055866</v>
      </c>
      <c r="N69" s="15"/>
      <c r="O69" s="15"/>
      <c r="P69" s="15"/>
      <c r="Q69" s="15"/>
      <c r="R69" s="15"/>
      <c r="S69" s="11"/>
    </row>
    <row r="70" ht="13.55" customHeight="1">
      <c r="A70" s="6">
        <v>68</v>
      </c>
      <c r="B70" t="s" s="12">
        <v>87</v>
      </c>
      <c r="C70" t="s" s="13">
        <v>16</v>
      </c>
      <c r="D70" s="14">
        <v>1</v>
      </c>
      <c r="E70" s="14">
        <v>185</v>
      </c>
      <c r="F70" s="14">
        <v>1</v>
      </c>
      <c r="G70" s="14">
        <v>525</v>
      </c>
      <c r="H70" s="14">
        <v>-315.9</v>
      </c>
      <c r="I70" s="14">
        <v>7.6e-05</v>
      </c>
      <c r="J70" s="14">
        <v>0</v>
      </c>
      <c r="K70" s="14">
        <v>0</v>
      </c>
      <c r="L70" s="14">
        <f>SUM(J$1:J69)/P$7</f>
        <v>0.59375</v>
      </c>
      <c r="M70" s="14">
        <f>(1-COUNTIF(J71:J$105,0)+P$2-P$3)/(P$2-Q$3)</f>
        <v>0.569832402234637</v>
      </c>
      <c r="N70" s="15"/>
      <c r="O70" s="15"/>
      <c r="P70" s="15"/>
      <c r="Q70" s="15"/>
      <c r="R70" s="15"/>
      <c r="S70" s="11"/>
    </row>
    <row r="71" ht="13.55" customHeight="1">
      <c r="A71" s="6">
        <v>69</v>
      </c>
      <c r="B71" t="s" s="12">
        <v>88</v>
      </c>
      <c r="C71" t="s" s="13">
        <v>16</v>
      </c>
      <c r="D71" s="14">
        <v>1</v>
      </c>
      <c r="E71" s="14">
        <v>192</v>
      </c>
      <c r="F71" s="14">
        <v>1</v>
      </c>
      <c r="G71" s="14">
        <v>525</v>
      </c>
      <c r="H71" s="14">
        <v>-321</v>
      </c>
      <c r="I71" s="14">
        <v>0.00014</v>
      </c>
      <c r="J71" s="14">
        <v>1</v>
      </c>
      <c r="K71" s="14">
        <v>1</v>
      </c>
      <c r="L71" s="14">
        <f>SUM(J$1:J70)/P$7</f>
        <v>0.59375</v>
      </c>
      <c r="M71" s="14">
        <f>(1-COUNTIF(J72:J$105,0)+P$2-P$3)/(P$2-Q$3)</f>
        <v>0.569832402234637</v>
      </c>
      <c r="N71" s="15"/>
      <c r="O71" s="15"/>
      <c r="P71" s="15"/>
      <c r="Q71" s="15"/>
      <c r="R71" s="15"/>
      <c r="S71" s="11"/>
    </row>
    <row r="72" ht="13.55" customHeight="1">
      <c r="A72" s="6">
        <v>70</v>
      </c>
      <c r="B72" t="s" s="12">
        <v>89</v>
      </c>
      <c r="C72" t="s" s="13">
        <v>16</v>
      </c>
      <c r="D72" s="14">
        <v>1</v>
      </c>
      <c r="E72" s="14">
        <v>178</v>
      </c>
      <c r="F72" s="14">
        <v>1</v>
      </c>
      <c r="G72" s="14">
        <v>525</v>
      </c>
      <c r="H72" s="14">
        <v>-321.2</v>
      </c>
      <c r="I72" s="14">
        <v>0.00015</v>
      </c>
      <c r="J72" s="14">
        <v>0</v>
      </c>
      <c r="K72" s="14">
        <v>0</v>
      </c>
      <c r="L72" s="14">
        <f>SUM(J$1:J71)/P$7</f>
        <v>0.604166666666667</v>
      </c>
      <c r="M72" s="14">
        <f>(1-COUNTIF(J73:J$105,0)+P$2-P$3)/(P$2-Q$3)</f>
        <v>0.575418994413408</v>
      </c>
      <c r="N72" s="15"/>
      <c r="O72" s="15"/>
      <c r="P72" s="15"/>
      <c r="Q72" s="15"/>
      <c r="R72" s="15"/>
      <c r="S72" s="11"/>
    </row>
    <row r="73" ht="13.55" customHeight="1">
      <c r="A73" s="6">
        <v>71</v>
      </c>
      <c r="B73" t="s" s="12">
        <v>90</v>
      </c>
      <c r="C73" t="s" s="13">
        <v>16</v>
      </c>
      <c r="D73" s="14">
        <v>2</v>
      </c>
      <c r="E73" s="14">
        <v>148</v>
      </c>
      <c r="F73" s="14">
        <v>1</v>
      </c>
      <c r="G73" s="14">
        <v>525</v>
      </c>
      <c r="H73" s="14">
        <v>-325.4</v>
      </c>
      <c r="I73" s="14">
        <v>0.00025</v>
      </c>
      <c r="J73" s="14">
        <v>0</v>
      </c>
      <c r="K73" s="14">
        <v>0</v>
      </c>
      <c r="L73" s="14">
        <f>SUM(J$1:J72)/P$7</f>
        <v>0.604166666666667</v>
      </c>
      <c r="M73" s="14">
        <f>(1-COUNTIF(J74:J$105,0)+P$2-P$3)/(P$2-Q$3)</f>
        <v>0.581005586592179</v>
      </c>
      <c r="N73" s="15"/>
      <c r="O73" s="15"/>
      <c r="P73" s="15"/>
      <c r="Q73" s="15"/>
      <c r="R73" s="15"/>
      <c r="S73" s="11"/>
    </row>
    <row r="74" ht="13.55" customHeight="1">
      <c r="A74" s="6">
        <v>72</v>
      </c>
      <c r="B74" t="s" s="12">
        <v>91</v>
      </c>
      <c r="C74" t="s" s="13">
        <v>16</v>
      </c>
      <c r="D74" s="14">
        <v>1</v>
      </c>
      <c r="E74" s="14">
        <v>187</v>
      </c>
      <c r="F74" s="14">
        <v>1</v>
      </c>
      <c r="G74" s="14">
        <v>525</v>
      </c>
      <c r="H74" s="14">
        <v>-343.8</v>
      </c>
      <c r="I74" s="14">
        <v>0.0024</v>
      </c>
      <c r="J74" s="14">
        <v>0</v>
      </c>
      <c r="K74" s="14">
        <v>0</v>
      </c>
      <c r="L74" s="14">
        <f>SUM(J$1:J73)/P$7</f>
        <v>0.604166666666667</v>
      </c>
      <c r="M74" s="14">
        <f>(1-COUNTIF(J75:J$105,0)+P$2-P$3)/(P$2-Q$3)</f>
        <v>0.58659217877095</v>
      </c>
      <c r="N74" s="15"/>
      <c r="O74" s="15"/>
      <c r="P74" s="15"/>
      <c r="Q74" s="15"/>
      <c r="R74" s="15"/>
      <c r="S74" s="11"/>
    </row>
    <row r="75" ht="13.55" customHeight="1">
      <c r="A75" s="6">
        <v>73</v>
      </c>
      <c r="B75" t="s" s="12">
        <v>92</v>
      </c>
      <c r="C75" t="s" s="13">
        <v>16</v>
      </c>
      <c r="D75" s="14">
        <v>2</v>
      </c>
      <c r="E75" s="14">
        <v>183</v>
      </c>
      <c r="F75" s="14">
        <v>1</v>
      </c>
      <c r="G75" s="14">
        <v>525</v>
      </c>
      <c r="H75" s="14">
        <v>-344.3</v>
      </c>
      <c r="I75" s="14">
        <v>0.0025</v>
      </c>
      <c r="J75" s="14">
        <v>0</v>
      </c>
      <c r="K75" s="14">
        <v>0</v>
      </c>
      <c r="L75" s="14">
        <f>SUM(J$1:J74)/P$7</f>
        <v>0.604166666666667</v>
      </c>
      <c r="M75" s="14">
        <f>(1-COUNTIF(J76:J$105,0)+P$2-P$3)/(P$2-Q$3)</f>
        <v>0.592178770949721</v>
      </c>
      <c r="N75" s="15"/>
      <c r="O75" s="15"/>
      <c r="P75" s="15"/>
      <c r="Q75" s="15"/>
      <c r="R75" s="15"/>
      <c r="S75" s="11"/>
    </row>
    <row r="76" ht="13.55" customHeight="1">
      <c r="A76" s="6">
        <v>74</v>
      </c>
      <c r="B76" t="s" s="12">
        <v>93</v>
      </c>
      <c r="C76" t="s" s="13">
        <v>16</v>
      </c>
      <c r="D76" s="14">
        <v>2</v>
      </c>
      <c r="E76" s="14">
        <v>180</v>
      </c>
      <c r="F76" s="14">
        <v>1</v>
      </c>
      <c r="G76" s="14">
        <v>525</v>
      </c>
      <c r="H76" s="14">
        <v>-348.9</v>
      </c>
      <c r="I76" s="14">
        <v>0.0045</v>
      </c>
      <c r="J76" s="14">
        <v>0</v>
      </c>
      <c r="K76" s="14">
        <v>0</v>
      </c>
      <c r="L76" s="14">
        <f>SUM(J$1:J75)/P$7</f>
        <v>0.604166666666667</v>
      </c>
      <c r="M76" s="14">
        <f>(1-COUNTIF(J77:J$105,0)+P$2-P$3)/(P$2-Q$3)</f>
        <v>0.597765363128492</v>
      </c>
      <c r="N76" s="15"/>
      <c r="O76" s="15"/>
      <c r="P76" s="15"/>
      <c r="Q76" s="15"/>
      <c r="R76" s="15"/>
      <c r="S76" s="11"/>
    </row>
    <row r="77" ht="13.55" customHeight="1">
      <c r="A77" s="6">
        <v>75</v>
      </c>
      <c r="B77" t="s" s="12">
        <v>94</v>
      </c>
      <c r="C77" t="s" s="13">
        <v>16</v>
      </c>
      <c r="D77" s="14">
        <v>2</v>
      </c>
      <c r="E77" s="14">
        <v>172</v>
      </c>
      <c r="F77" s="14">
        <v>1</v>
      </c>
      <c r="G77" s="14">
        <v>525</v>
      </c>
      <c r="H77" s="14">
        <v>-354.6</v>
      </c>
      <c r="I77" s="14">
        <v>0.008999999999999999</v>
      </c>
      <c r="J77" s="14">
        <v>0</v>
      </c>
      <c r="K77" s="14">
        <v>0</v>
      </c>
      <c r="L77" s="14">
        <f>SUM(J$1:J76)/P$7</f>
        <v>0.604166666666667</v>
      </c>
      <c r="M77" s="14">
        <f>(1-COUNTIF(J78:J$105,0)+P$2-P$3)/(P$2-Q$3)</f>
        <v>0.603351955307263</v>
      </c>
      <c r="N77" s="15"/>
      <c r="O77" s="15"/>
      <c r="P77" s="15"/>
      <c r="Q77" s="15"/>
      <c r="R77" s="15"/>
      <c r="S77" s="11"/>
    </row>
    <row r="78" ht="13.55" customHeight="1">
      <c r="A78" s="6">
        <v>76</v>
      </c>
      <c r="B78" t="s" s="12">
        <v>95</v>
      </c>
      <c r="C78" t="s" s="13">
        <v>16</v>
      </c>
      <c r="D78" s="14">
        <v>1</v>
      </c>
      <c r="E78" s="14">
        <v>156</v>
      </c>
      <c r="F78" s="14">
        <v>1</v>
      </c>
      <c r="G78" s="14">
        <v>525</v>
      </c>
      <c r="H78" s="14">
        <v>-357.4</v>
      </c>
      <c r="I78" s="14">
        <v>0.013</v>
      </c>
      <c r="J78" s="14">
        <v>0</v>
      </c>
      <c r="K78" s="14">
        <v>0</v>
      </c>
      <c r="L78" s="14">
        <f>SUM(J$1:J77)/P$7</f>
        <v>0.604166666666667</v>
      </c>
      <c r="M78" s="14">
        <f>(1-COUNTIF(J79:J$105,0)+P$2-P$3)/(P$2-Q$3)</f>
        <v>0.608938547486034</v>
      </c>
      <c r="N78" s="15"/>
      <c r="O78" s="15"/>
      <c r="P78" s="15"/>
      <c r="Q78" s="15"/>
      <c r="R78" s="15"/>
      <c r="S78" s="11"/>
    </row>
    <row r="79" ht="13.55" customHeight="1">
      <c r="A79" s="6">
        <v>77</v>
      </c>
      <c r="B79" t="s" s="12">
        <v>96</v>
      </c>
      <c r="C79" t="s" s="13">
        <v>16</v>
      </c>
      <c r="D79" s="14">
        <v>1</v>
      </c>
      <c r="E79" s="14">
        <v>182</v>
      </c>
      <c r="F79" s="14">
        <v>1</v>
      </c>
      <c r="G79" s="14">
        <v>525</v>
      </c>
      <c r="H79" s="14">
        <v>-358</v>
      </c>
      <c r="I79" s="14">
        <v>0.014</v>
      </c>
      <c r="J79" s="14">
        <v>0</v>
      </c>
      <c r="K79" s="14">
        <v>0</v>
      </c>
      <c r="L79" s="14">
        <f>SUM(J$1:J78)/P$7</f>
        <v>0.604166666666667</v>
      </c>
      <c r="M79" s="14">
        <f>(1-COUNTIF(J80:J$105,0)+P$2-P$3)/(P$2-Q$3)</f>
        <v>0.614525139664804</v>
      </c>
      <c r="N79" s="15"/>
      <c r="O79" s="15"/>
      <c r="P79" s="15"/>
      <c r="Q79" s="15"/>
      <c r="R79" s="15"/>
      <c r="S79" s="11"/>
    </row>
    <row r="80" ht="13.55" customHeight="1">
      <c r="A80" s="6">
        <v>78</v>
      </c>
      <c r="B80" t="s" s="12">
        <v>97</v>
      </c>
      <c r="C80" t="s" s="13">
        <v>16</v>
      </c>
      <c r="D80" s="14">
        <v>7</v>
      </c>
      <c r="E80" s="14">
        <v>181</v>
      </c>
      <c r="F80" s="14">
        <v>1</v>
      </c>
      <c r="G80" s="14">
        <v>525</v>
      </c>
      <c r="H80" s="14">
        <v>-360.6</v>
      </c>
      <c r="I80" s="14">
        <v>0.019</v>
      </c>
      <c r="J80" s="14">
        <v>0</v>
      </c>
      <c r="K80" s="14">
        <v>0</v>
      </c>
      <c r="L80" s="14">
        <f>SUM(J$1:J79)/P$7</f>
        <v>0.604166666666667</v>
      </c>
      <c r="M80" s="14">
        <f>(1-COUNTIF(J81:J$105,0)+P$2-P$3)/(P$2-Q$3)</f>
        <v>0.620111731843575</v>
      </c>
      <c r="N80" s="15"/>
      <c r="O80" s="15"/>
      <c r="P80" s="15"/>
      <c r="Q80" s="15"/>
      <c r="R80" s="15"/>
      <c r="S80" s="11"/>
    </row>
    <row r="81" ht="13.55" customHeight="1">
      <c r="A81" s="6">
        <v>79</v>
      </c>
      <c r="B81" t="s" s="12">
        <v>98</v>
      </c>
      <c r="C81" t="s" s="13">
        <v>16</v>
      </c>
      <c r="D81" s="14">
        <v>1</v>
      </c>
      <c r="E81" s="14">
        <v>161</v>
      </c>
      <c r="F81" s="14">
        <v>1</v>
      </c>
      <c r="G81" s="14">
        <v>525</v>
      </c>
      <c r="H81" s="14">
        <v>-362.9</v>
      </c>
      <c r="I81" s="14">
        <v>0.025</v>
      </c>
      <c r="J81" s="14">
        <v>0</v>
      </c>
      <c r="K81" s="14">
        <v>0</v>
      </c>
      <c r="L81" s="14">
        <f>SUM(J$1:J80)/P$7</f>
        <v>0.604166666666667</v>
      </c>
      <c r="M81" s="14">
        <f>(1-COUNTIF(J82:J$105,0)+P$2-P$3)/(P$2-Q$3)</f>
        <v>0.625698324022346</v>
      </c>
      <c r="N81" s="15"/>
      <c r="O81" s="15"/>
      <c r="P81" s="15"/>
      <c r="Q81" s="15"/>
      <c r="R81" s="15"/>
      <c r="S81" s="11"/>
    </row>
    <row r="82" ht="13.55" customHeight="1">
      <c r="A82" s="6">
        <v>80</v>
      </c>
      <c r="B82" t="s" s="12">
        <v>99</v>
      </c>
      <c r="C82" t="s" s="13">
        <v>16</v>
      </c>
      <c r="D82" s="14">
        <v>6</v>
      </c>
      <c r="E82" s="14">
        <v>210</v>
      </c>
      <c r="F82" s="14">
        <v>1</v>
      </c>
      <c r="G82" s="14">
        <v>525</v>
      </c>
      <c r="H82" s="14">
        <v>-364.6</v>
      </c>
      <c r="I82" s="14">
        <v>0.031</v>
      </c>
      <c r="J82" s="14">
        <v>0</v>
      </c>
      <c r="K82" s="14">
        <v>0</v>
      </c>
      <c r="L82" s="14">
        <f>SUM(J$1:J81)/P$7</f>
        <v>0.604166666666667</v>
      </c>
      <c r="M82" s="14">
        <f>(1-COUNTIF(J83:J$105,0)+P$2-P$3)/(P$2-Q$3)</f>
        <v>0.631284916201117</v>
      </c>
      <c r="N82" s="15"/>
      <c r="O82" s="15"/>
      <c r="P82" s="15"/>
      <c r="Q82" s="15"/>
      <c r="R82" s="15"/>
      <c r="S82" s="11"/>
    </row>
    <row r="83" ht="13.55" customHeight="1">
      <c r="A83" s="6">
        <v>81</v>
      </c>
      <c r="B83" t="s" s="12">
        <v>100</v>
      </c>
      <c r="C83" t="s" s="13">
        <v>16</v>
      </c>
      <c r="D83" s="14">
        <v>1</v>
      </c>
      <c r="E83" s="14">
        <v>157</v>
      </c>
      <c r="F83" s="14">
        <v>1</v>
      </c>
      <c r="G83" s="14">
        <v>525</v>
      </c>
      <c r="H83" s="14">
        <v>-365.1</v>
      </c>
      <c r="I83" s="14">
        <v>0.033</v>
      </c>
      <c r="J83" s="14">
        <v>0</v>
      </c>
      <c r="K83" s="14">
        <v>0</v>
      </c>
      <c r="L83" s="14">
        <f>SUM(J$1:J82)/P$7</f>
        <v>0.604166666666667</v>
      </c>
      <c r="M83" s="14">
        <f>(1-COUNTIF(J84:J$105,0)+P$2-P$3)/(P$2-Q$3)</f>
        <v>0.636871508379888</v>
      </c>
      <c r="N83" s="15"/>
      <c r="O83" s="15"/>
      <c r="P83" s="15"/>
      <c r="Q83" s="15"/>
      <c r="R83" s="15"/>
      <c r="S83" s="11"/>
    </row>
    <row r="84" ht="13.55" customHeight="1">
      <c r="A84" s="6">
        <v>82</v>
      </c>
      <c r="B84" t="s" s="12">
        <v>101</v>
      </c>
      <c r="C84" t="s" s="13">
        <v>16</v>
      </c>
      <c r="D84" s="14">
        <v>1</v>
      </c>
      <c r="E84" s="14">
        <v>184</v>
      </c>
      <c r="F84" s="14">
        <v>1</v>
      </c>
      <c r="G84" s="14">
        <v>525</v>
      </c>
      <c r="H84" s="14">
        <v>-372.1</v>
      </c>
      <c r="I84" s="14">
        <v>0.079</v>
      </c>
      <c r="J84" s="14">
        <v>0</v>
      </c>
      <c r="K84" s="14">
        <v>0</v>
      </c>
      <c r="L84" s="14">
        <f>SUM(J$1:J83)/P$7</f>
        <v>0.604166666666667</v>
      </c>
      <c r="M84" s="14">
        <f>(1-COUNTIF(J85:J$105,0)+P$2-P$3)/(P$2-Q$3)</f>
        <v>0.642458100558659</v>
      </c>
      <c r="N84" s="15"/>
      <c r="O84" s="15"/>
      <c r="P84" s="15"/>
      <c r="Q84" s="15"/>
      <c r="R84" s="15"/>
      <c r="S84" s="11"/>
    </row>
    <row r="85" ht="13.55" customHeight="1">
      <c r="A85" s="6">
        <v>83</v>
      </c>
      <c r="B85" t="s" s="12">
        <v>102</v>
      </c>
      <c r="C85" t="s" s="13">
        <v>16</v>
      </c>
      <c r="D85" s="14">
        <v>1</v>
      </c>
      <c r="E85" s="14">
        <v>168</v>
      </c>
      <c r="F85" s="14">
        <v>1</v>
      </c>
      <c r="G85" s="14">
        <v>525</v>
      </c>
      <c r="H85" s="14">
        <v>-372.4</v>
      </c>
      <c r="I85" s="14">
        <v>0.082</v>
      </c>
      <c r="J85" s="14">
        <v>0</v>
      </c>
      <c r="K85" s="14">
        <v>0</v>
      </c>
      <c r="L85" s="14">
        <f>SUM(J$1:J84)/P$7</f>
        <v>0.604166666666667</v>
      </c>
      <c r="M85" s="14">
        <f>(1-COUNTIF(J86:J$105,0)+P$2-P$3)/(P$2-Q$3)</f>
        <v>0.64804469273743</v>
      </c>
      <c r="N85" s="15"/>
      <c r="O85" s="15"/>
      <c r="P85" s="15"/>
      <c r="Q85" s="15"/>
      <c r="R85" s="15"/>
      <c r="S85" s="11"/>
    </row>
    <row r="86" ht="13.55" customHeight="1">
      <c r="A86" s="6">
        <v>84</v>
      </c>
      <c r="B86" t="s" s="12">
        <v>103</v>
      </c>
      <c r="C86" t="s" s="13">
        <v>16</v>
      </c>
      <c r="D86" s="14">
        <v>1</v>
      </c>
      <c r="E86" s="14">
        <v>155</v>
      </c>
      <c r="F86" s="14">
        <v>1</v>
      </c>
      <c r="G86" s="14">
        <v>525</v>
      </c>
      <c r="H86" s="14">
        <v>-379.8</v>
      </c>
      <c r="I86" s="14">
        <v>0.2</v>
      </c>
      <c r="J86" s="14">
        <v>0</v>
      </c>
      <c r="K86" s="14">
        <v>0</v>
      </c>
      <c r="L86" s="14">
        <f>SUM(J$1:J85)/P$7</f>
        <v>0.604166666666667</v>
      </c>
      <c r="M86" s="14">
        <f>(1-COUNTIF(J87:J$105,0)+P$2-P$3)/(P$2-Q$3)</f>
        <v>0.653631284916201</v>
      </c>
      <c r="N86" s="15"/>
      <c r="O86" s="15"/>
      <c r="P86" s="15"/>
      <c r="Q86" s="15"/>
      <c r="R86" s="15"/>
      <c r="S86" s="11"/>
    </row>
    <row r="87" ht="13.55" customHeight="1">
      <c r="A87" s="6">
        <v>85</v>
      </c>
      <c r="B87" t="s" s="12">
        <v>104</v>
      </c>
      <c r="C87" t="s" s="13">
        <v>16</v>
      </c>
      <c r="D87" s="14">
        <v>1</v>
      </c>
      <c r="E87" s="14">
        <v>163</v>
      </c>
      <c r="F87" s="14">
        <v>1</v>
      </c>
      <c r="G87" s="14">
        <v>525</v>
      </c>
      <c r="H87" s="14">
        <v>-381.1</v>
      </c>
      <c r="I87" s="14">
        <v>0.24</v>
      </c>
      <c r="J87" s="14">
        <v>0</v>
      </c>
      <c r="K87" s="14">
        <v>0</v>
      </c>
      <c r="L87" s="14">
        <f>SUM(J$1:J86)/P$7</f>
        <v>0.604166666666667</v>
      </c>
      <c r="M87" s="14">
        <f>(1-COUNTIF(J88:J$105,0)+P$2-P$3)/(P$2-Q$3)</f>
        <v>0.659217877094972</v>
      </c>
      <c r="N87" s="15"/>
      <c r="O87" s="15"/>
      <c r="P87" s="15"/>
      <c r="Q87" s="15"/>
      <c r="R87" s="15"/>
      <c r="S87" s="11"/>
    </row>
    <row r="88" ht="13.55" customHeight="1">
      <c r="A88" s="6">
        <v>86</v>
      </c>
      <c r="B88" t="s" s="12">
        <v>105</v>
      </c>
      <c r="C88" t="s" s="13">
        <v>16</v>
      </c>
      <c r="D88" s="14">
        <v>1</v>
      </c>
      <c r="E88" s="14">
        <v>152</v>
      </c>
      <c r="F88" s="14">
        <v>1</v>
      </c>
      <c r="G88" s="14">
        <v>525</v>
      </c>
      <c r="H88" s="14">
        <v>-386.4</v>
      </c>
      <c r="I88" s="14">
        <v>0.46</v>
      </c>
      <c r="J88" s="14">
        <v>0</v>
      </c>
      <c r="K88" s="14">
        <v>0</v>
      </c>
      <c r="L88" s="14">
        <f>SUM(J$1:J87)/P$7</f>
        <v>0.604166666666667</v>
      </c>
      <c r="M88" s="14">
        <f>(1-COUNTIF(J89:J$105,0)+P$2-P$3)/(P$2-Q$3)</f>
        <v>0.664804469273743</v>
      </c>
      <c r="N88" s="15"/>
      <c r="O88" s="15"/>
      <c r="P88" s="15"/>
      <c r="Q88" s="15"/>
      <c r="R88" s="15"/>
      <c r="S88" s="11"/>
    </row>
    <row r="89" ht="13.55" customHeight="1">
      <c r="A89" s="6">
        <v>87</v>
      </c>
      <c r="B89" t="s" s="12">
        <v>106</v>
      </c>
      <c r="C89" t="s" s="13">
        <v>16</v>
      </c>
      <c r="D89" s="14">
        <v>1</v>
      </c>
      <c r="E89" s="14">
        <v>198</v>
      </c>
      <c r="F89" s="14">
        <v>1</v>
      </c>
      <c r="G89" s="14">
        <v>525</v>
      </c>
      <c r="H89" s="14">
        <v>-390.3</v>
      </c>
      <c r="I89" s="14">
        <v>0.74</v>
      </c>
      <c r="J89" s="14">
        <v>0</v>
      </c>
      <c r="K89" s="14">
        <v>0</v>
      </c>
      <c r="L89" s="14">
        <f>SUM(J$1:J88)/P$7</f>
        <v>0.604166666666667</v>
      </c>
      <c r="M89" s="14">
        <f>(1-COUNTIF(J90:J$105,0)+P$2-P$3)/(P$2-Q$3)</f>
        <v>0.670391061452514</v>
      </c>
      <c r="N89" s="15"/>
      <c r="O89" s="15"/>
      <c r="P89" s="15"/>
      <c r="Q89" s="15"/>
      <c r="R89" s="15"/>
      <c r="S89" s="11"/>
    </row>
    <row r="90" ht="13.55" customHeight="1">
      <c r="A90" s="6">
        <v>88</v>
      </c>
      <c r="B90" t="s" s="12">
        <v>107</v>
      </c>
      <c r="C90" t="s" s="13">
        <v>16</v>
      </c>
      <c r="D90" s="14">
        <v>1</v>
      </c>
      <c r="E90" s="14">
        <v>167</v>
      </c>
      <c r="F90" s="14">
        <v>1</v>
      </c>
      <c r="G90" s="14">
        <v>525</v>
      </c>
      <c r="H90" s="14">
        <v>-390.9</v>
      </c>
      <c r="I90" s="14">
        <v>0.8</v>
      </c>
      <c r="J90" s="14">
        <v>0</v>
      </c>
      <c r="K90" s="14">
        <v>0</v>
      </c>
      <c r="L90" s="14">
        <f>SUM(J$1:J89)/P$7</f>
        <v>0.604166666666667</v>
      </c>
      <c r="M90" s="14">
        <f>(1-COUNTIF(J91:J$105,0)+P$2-P$3)/(P$2-Q$3)</f>
        <v>0.675977653631285</v>
      </c>
      <c r="N90" s="15"/>
      <c r="O90" s="15"/>
      <c r="P90" s="15"/>
      <c r="Q90" s="15"/>
      <c r="R90" s="15"/>
      <c r="S90" s="11"/>
    </row>
    <row r="91" ht="13.55" customHeight="1">
      <c r="A91" s="6">
        <v>89</v>
      </c>
      <c r="B91" t="s" s="12">
        <v>108</v>
      </c>
      <c r="C91" t="s" s="13">
        <v>16</v>
      </c>
      <c r="D91" s="14">
        <v>1</v>
      </c>
      <c r="E91" s="14">
        <v>174</v>
      </c>
      <c r="F91" s="14">
        <v>1</v>
      </c>
      <c r="G91" s="14">
        <v>525</v>
      </c>
      <c r="H91" s="14">
        <v>-395.3</v>
      </c>
      <c r="I91" s="14">
        <v>1.4</v>
      </c>
      <c r="J91" s="14">
        <v>0</v>
      </c>
      <c r="K91" s="14">
        <v>0</v>
      </c>
      <c r="L91" s="14">
        <f>SUM(J$1:J90)/P$7</f>
        <v>0.604166666666667</v>
      </c>
      <c r="M91" s="14">
        <f>(1-COUNTIF(J92:J$105,0)+P$2-P$3)/(P$2-Q$3)</f>
        <v>0.681564245810056</v>
      </c>
      <c r="N91" s="15"/>
      <c r="O91" s="15"/>
      <c r="P91" s="15"/>
      <c r="Q91" s="15"/>
      <c r="R91" s="15"/>
      <c r="S91" s="11"/>
    </row>
    <row r="92" ht="13.55" customHeight="1">
      <c r="A92" s="6">
        <v>90</v>
      </c>
      <c r="B92" t="s" s="12">
        <v>109</v>
      </c>
      <c r="C92" t="s" s="13">
        <v>16</v>
      </c>
      <c r="D92" s="14">
        <v>1</v>
      </c>
      <c r="E92" s="14">
        <v>192</v>
      </c>
      <c r="F92" s="14">
        <v>1</v>
      </c>
      <c r="G92" s="14">
        <v>525</v>
      </c>
      <c r="H92" s="14">
        <v>-397.5</v>
      </c>
      <c r="I92" s="14">
        <v>1.8</v>
      </c>
      <c r="J92" s="14">
        <v>0</v>
      </c>
      <c r="K92" s="14">
        <v>0</v>
      </c>
      <c r="L92" s="14">
        <f>SUM(J$1:J91)/P$7</f>
        <v>0.604166666666667</v>
      </c>
      <c r="M92" s="14">
        <f>(1-COUNTIF(J93:J$105,0)+P$2-P$3)/(P$2-Q$3)</f>
        <v>0.687150837988827</v>
      </c>
      <c r="N92" s="15"/>
      <c r="O92" s="15"/>
      <c r="P92" s="15"/>
      <c r="Q92" s="15"/>
      <c r="R92" s="15"/>
      <c r="S92" s="11"/>
    </row>
    <row r="93" ht="13.55" customHeight="1">
      <c r="A93" s="6">
        <v>91</v>
      </c>
      <c r="B93" t="s" s="12">
        <v>110</v>
      </c>
      <c r="C93" t="s" s="13">
        <v>16</v>
      </c>
      <c r="D93" s="14">
        <v>1</v>
      </c>
      <c r="E93" s="14">
        <v>89</v>
      </c>
      <c r="F93" s="14">
        <v>1</v>
      </c>
      <c r="G93" s="14">
        <v>525</v>
      </c>
      <c r="H93" s="14">
        <v>-398.8</v>
      </c>
      <c r="I93" s="14">
        <v>2.1</v>
      </c>
      <c r="J93" s="14">
        <v>0</v>
      </c>
      <c r="K93" s="14">
        <v>0</v>
      </c>
      <c r="L93" s="14">
        <f>SUM(J$1:J92)/P$7</f>
        <v>0.604166666666667</v>
      </c>
      <c r="M93" s="14">
        <f>(1-COUNTIF(J94:J$105,0)+P$2-P$3)/(P$2-Q$3)</f>
        <v>0.692737430167598</v>
      </c>
      <c r="N93" s="15"/>
      <c r="O93" s="15"/>
      <c r="P93" s="15"/>
      <c r="Q93" s="15"/>
      <c r="R93" s="15"/>
      <c r="S93" s="11"/>
    </row>
    <row r="94" ht="13.55" customHeight="1">
      <c r="A94" s="6">
        <v>92</v>
      </c>
      <c r="B94" t="s" s="12">
        <v>111</v>
      </c>
      <c r="C94" t="s" s="13">
        <v>16</v>
      </c>
      <c r="D94" s="14">
        <v>1</v>
      </c>
      <c r="E94" s="14">
        <v>174</v>
      </c>
      <c r="F94" s="14">
        <v>1</v>
      </c>
      <c r="G94" s="14">
        <v>525</v>
      </c>
      <c r="H94" s="14">
        <v>-403.7</v>
      </c>
      <c r="I94" s="14">
        <v>3.9</v>
      </c>
      <c r="J94" s="14">
        <v>0</v>
      </c>
      <c r="K94" s="14">
        <v>0</v>
      </c>
      <c r="L94" s="14">
        <f>SUM(J$1:J93)/P$7</f>
        <v>0.604166666666667</v>
      </c>
      <c r="M94" s="14">
        <f>(1-COUNTIF(J95:J$105,0)+P$2-P$3)/(P$2-Q$3)</f>
        <v>0.698324022346369</v>
      </c>
      <c r="N94" s="15"/>
      <c r="O94" s="15"/>
      <c r="P94" s="15"/>
      <c r="Q94" s="15"/>
      <c r="R94" s="15"/>
      <c r="S94" s="11"/>
    </row>
    <row r="95" ht="13.55" customHeight="1">
      <c r="A95" s="6">
        <v>93</v>
      </c>
      <c r="B95" t="s" s="12">
        <v>112</v>
      </c>
      <c r="C95" t="s" s="13">
        <v>16</v>
      </c>
      <c r="D95" s="14">
        <v>1</v>
      </c>
      <c r="E95" s="14">
        <v>168</v>
      </c>
      <c r="F95" s="14">
        <v>1</v>
      </c>
      <c r="G95" s="14">
        <v>525</v>
      </c>
      <c r="H95" s="14">
        <v>-403.8</v>
      </c>
      <c r="I95" s="14">
        <v>3.9</v>
      </c>
      <c r="J95" s="14">
        <v>0</v>
      </c>
      <c r="K95" s="14">
        <v>0</v>
      </c>
      <c r="L95" s="14">
        <f>SUM(J$1:J94)/P$7</f>
        <v>0.604166666666667</v>
      </c>
      <c r="M95" s="14">
        <f>(1-COUNTIF(J96:J$105,0)+P$2-P$3)/(P$2-Q$3)</f>
        <v>0.70391061452514</v>
      </c>
      <c r="N95" s="15"/>
      <c r="O95" s="15"/>
      <c r="P95" s="15"/>
      <c r="Q95" s="15"/>
      <c r="R95" s="15"/>
      <c r="S95" s="11"/>
    </row>
    <row r="96" ht="13.55" customHeight="1">
      <c r="A96" s="6">
        <v>94</v>
      </c>
      <c r="B96" t="s" s="12">
        <v>113</v>
      </c>
      <c r="C96" t="s" s="13">
        <v>16</v>
      </c>
      <c r="D96" s="14">
        <v>1</v>
      </c>
      <c r="E96" s="14">
        <v>176</v>
      </c>
      <c r="F96" s="14">
        <v>1</v>
      </c>
      <c r="G96" s="14">
        <v>525</v>
      </c>
      <c r="H96" s="14">
        <v>-403.8</v>
      </c>
      <c r="I96" s="14">
        <v>3.9</v>
      </c>
      <c r="J96" s="14">
        <v>0</v>
      </c>
      <c r="K96" s="14">
        <v>0</v>
      </c>
      <c r="L96" s="14">
        <f>SUM(J$1:J95)/P$7</f>
        <v>0.604166666666667</v>
      </c>
      <c r="M96" s="14">
        <f>(1-COUNTIF(J97:J$105,0)+P$2-P$3)/(P$2-Q$3)</f>
        <v>0.709497206703911</v>
      </c>
      <c r="N96" s="15"/>
      <c r="O96" s="15"/>
      <c r="P96" s="15"/>
      <c r="Q96" s="15"/>
      <c r="R96" s="15"/>
      <c r="S96" s="11"/>
    </row>
    <row r="97" ht="13.55" customHeight="1">
      <c r="A97" s="6">
        <v>95</v>
      </c>
      <c r="B97" t="s" s="12">
        <v>114</v>
      </c>
      <c r="C97" t="s" s="13">
        <v>16</v>
      </c>
      <c r="D97" s="14">
        <v>1</v>
      </c>
      <c r="E97" s="14">
        <v>155</v>
      </c>
      <c r="F97" s="14">
        <v>1</v>
      </c>
      <c r="G97" s="14">
        <v>525</v>
      </c>
      <c r="H97" s="14">
        <v>-404.7</v>
      </c>
      <c r="I97" s="14">
        <v>4.3</v>
      </c>
      <c r="J97" s="14">
        <v>0</v>
      </c>
      <c r="K97" s="14">
        <v>0</v>
      </c>
      <c r="L97" s="14">
        <f>SUM(J$1:J96)/P$7</f>
        <v>0.604166666666667</v>
      </c>
      <c r="M97" s="14">
        <f>(1-COUNTIF(J98:J$105,0)+P$2-P$3)/(P$2-Q$3)</f>
        <v>0.715083798882682</v>
      </c>
      <c r="N97" s="15"/>
      <c r="O97" s="15"/>
      <c r="P97" s="15"/>
      <c r="Q97" s="15"/>
      <c r="R97" s="15"/>
      <c r="S97" s="11"/>
    </row>
    <row r="98" ht="13.55" customHeight="1">
      <c r="A98" s="6">
        <v>96</v>
      </c>
      <c r="B98" t="s" s="12">
        <v>115</v>
      </c>
      <c r="C98" t="s" s="13">
        <v>16</v>
      </c>
      <c r="D98" s="14">
        <v>1</v>
      </c>
      <c r="E98" s="14">
        <v>186</v>
      </c>
      <c r="F98" s="14">
        <v>1</v>
      </c>
      <c r="G98" s="14">
        <v>525</v>
      </c>
      <c r="H98" s="14">
        <v>-405.1</v>
      </c>
      <c r="I98" s="14">
        <v>4.6</v>
      </c>
      <c r="J98" s="14">
        <v>1</v>
      </c>
      <c r="K98" s="14">
        <v>0</v>
      </c>
      <c r="L98" s="14">
        <f>SUM(J$1:J97)/P$7</f>
        <v>0.604166666666667</v>
      </c>
      <c r="M98" s="14">
        <f>(1-COUNTIF(J99:J$105,0)+P$2-P$3)/(P$2-Q$3)</f>
        <v>0.715083798882682</v>
      </c>
      <c r="N98" s="15"/>
      <c r="O98" s="15"/>
      <c r="P98" s="15"/>
      <c r="Q98" s="15"/>
      <c r="R98" s="15"/>
      <c r="S98" s="11"/>
    </row>
    <row r="99" ht="13.55" customHeight="1">
      <c r="A99" s="6">
        <v>97</v>
      </c>
      <c r="B99" t="s" s="12">
        <v>116</v>
      </c>
      <c r="C99" t="s" s="13">
        <v>16</v>
      </c>
      <c r="D99" s="14">
        <v>1</v>
      </c>
      <c r="E99" s="14">
        <v>177</v>
      </c>
      <c r="F99" s="14">
        <v>1</v>
      </c>
      <c r="G99" s="14">
        <v>525</v>
      </c>
      <c r="H99" s="14">
        <v>-405.8</v>
      </c>
      <c r="I99" s="14">
        <v>5</v>
      </c>
      <c r="J99" s="14">
        <v>0</v>
      </c>
      <c r="K99" s="14">
        <v>0</v>
      </c>
      <c r="L99" s="14">
        <f>SUM(J$1:J98)/P$7</f>
        <v>0.614583333333333</v>
      </c>
      <c r="M99" s="14">
        <f>(1-COUNTIF(J100:J$105,0)+P$2-P$3)/(P$2-Q$3)</f>
        <v>0.720670391061453</v>
      </c>
      <c r="N99" s="15"/>
      <c r="O99" s="15"/>
      <c r="P99" s="15"/>
      <c r="Q99" s="15"/>
      <c r="R99" s="15"/>
      <c r="S99" s="11"/>
    </row>
    <row r="100" ht="13.55" customHeight="1">
      <c r="A100" s="6">
        <v>98</v>
      </c>
      <c r="B100" t="s" s="12">
        <v>117</v>
      </c>
      <c r="C100" t="s" s="13">
        <v>16</v>
      </c>
      <c r="D100" s="14">
        <v>2</v>
      </c>
      <c r="E100" s="14">
        <v>167</v>
      </c>
      <c r="F100" s="14">
        <v>1</v>
      </c>
      <c r="G100" s="14">
        <v>525</v>
      </c>
      <c r="H100" s="14">
        <v>-405.9</v>
      </c>
      <c r="I100" s="14">
        <v>5</v>
      </c>
      <c r="J100" s="14">
        <v>0</v>
      </c>
      <c r="K100" s="14">
        <v>0</v>
      </c>
      <c r="L100" s="14">
        <f>SUM(J$1:J99)/P$7</f>
        <v>0.614583333333333</v>
      </c>
      <c r="M100" s="14">
        <f>(1-COUNTIF(J101:J$105,0)+P$2-P$3)/(P$2-Q$3)</f>
        <v>0.726256983240223</v>
      </c>
      <c r="N100" s="15"/>
      <c r="O100" s="15"/>
      <c r="P100" s="15"/>
      <c r="Q100" s="15"/>
      <c r="R100" s="15"/>
      <c r="S100" s="11"/>
    </row>
    <row r="101" ht="13.55" customHeight="1">
      <c r="A101" s="6">
        <v>99</v>
      </c>
      <c r="B101" t="s" s="12">
        <v>118</v>
      </c>
      <c r="C101" t="s" s="13">
        <v>16</v>
      </c>
      <c r="D101" s="14">
        <v>1</v>
      </c>
      <c r="E101" s="14">
        <v>184</v>
      </c>
      <c r="F101" s="14">
        <v>1</v>
      </c>
      <c r="G101" s="14">
        <v>525</v>
      </c>
      <c r="H101" s="14">
        <v>-405.9</v>
      </c>
      <c r="I101" s="14">
        <v>5.1</v>
      </c>
      <c r="J101" s="14">
        <v>0</v>
      </c>
      <c r="K101" s="14">
        <v>0</v>
      </c>
      <c r="L101" s="14">
        <f>SUM(J$1:J100)/P$7</f>
        <v>0.614583333333333</v>
      </c>
      <c r="M101" s="14">
        <f>(1-COUNTIF(J102:J$105,0)+P$2-P$3)/(P$2-Q$3)</f>
        <v>0.731843575418994</v>
      </c>
      <c r="N101" s="15"/>
      <c r="O101" s="15"/>
      <c r="P101" s="15"/>
      <c r="Q101" s="15"/>
      <c r="R101" s="15"/>
      <c r="S101" s="11"/>
    </row>
    <row r="102" ht="13.55" customHeight="1">
      <c r="A102" s="6">
        <v>100</v>
      </c>
      <c r="B102" t="s" s="12">
        <v>119</v>
      </c>
      <c r="C102" t="s" s="13">
        <v>16</v>
      </c>
      <c r="D102" s="14">
        <v>1</v>
      </c>
      <c r="E102" s="14">
        <v>171</v>
      </c>
      <c r="F102" s="14">
        <v>1</v>
      </c>
      <c r="G102" s="14">
        <v>525</v>
      </c>
      <c r="H102" s="14">
        <v>-407.5</v>
      </c>
      <c r="I102" s="14">
        <v>6.1</v>
      </c>
      <c r="J102" s="14">
        <v>0</v>
      </c>
      <c r="K102" s="14">
        <v>0</v>
      </c>
      <c r="L102" s="14">
        <f>SUM(J$1:J101)/P$7</f>
        <v>0.614583333333333</v>
      </c>
      <c r="M102" s="14">
        <f>(1-COUNTIF(J103:J$105,0)+P$2-P$3)/(P$2-Q$3)</f>
        <v>0.737430167597765</v>
      </c>
      <c r="N102" s="15"/>
      <c r="O102" s="15"/>
      <c r="P102" s="15"/>
      <c r="Q102" s="15"/>
      <c r="R102" s="15"/>
      <c r="S102" s="11"/>
    </row>
    <row r="103" ht="13.55" customHeight="1">
      <c r="A103" s="6">
        <v>101</v>
      </c>
      <c r="B103" t="s" s="12">
        <v>120</v>
      </c>
      <c r="C103" t="s" s="13">
        <v>16</v>
      </c>
      <c r="D103" s="14">
        <v>1</v>
      </c>
      <c r="E103" s="14">
        <v>149</v>
      </c>
      <c r="F103" s="14">
        <v>1</v>
      </c>
      <c r="G103" s="14">
        <v>525</v>
      </c>
      <c r="H103" s="14">
        <v>-408</v>
      </c>
      <c r="I103" s="14">
        <v>6.5</v>
      </c>
      <c r="J103" s="14">
        <v>0</v>
      </c>
      <c r="K103" s="14">
        <v>0</v>
      </c>
      <c r="L103" s="14">
        <f>SUM(J$1:J102)/P$7</f>
        <v>0.614583333333333</v>
      </c>
      <c r="M103" s="14">
        <f>(1-COUNTIF(J104:J$105,0)+P$2-P$3)/(P$2-Q$3)</f>
        <v>0.743016759776536</v>
      </c>
      <c r="N103" s="15"/>
      <c r="O103" s="15"/>
      <c r="P103" s="15"/>
      <c r="Q103" s="15"/>
      <c r="R103" s="15"/>
      <c r="S103" s="11"/>
    </row>
    <row r="104" ht="13.55" customHeight="1">
      <c r="A104" s="6">
        <v>102</v>
      </c>
      <c r="B104" t="s" s="12">
        <v>121</v>
      </c>
      <c r="C104" t="s" s="13">
        <v>16</v>
      </c>
      <c r="D104" s="14">
        <v>4</v>
      </c>
      <c r="E104" s="14">
        <v>172</v>
      </c>
      <c r="F104" s="14">
        <v>1</v>
      </c>
      <c r="G104" s="14">
        <v>525</v>
      </c>
      <c r="H104" s="14">
        <v>-408.1</v>
      </c>
      <c r="I104" s="14">
        <v>6.6</v>
      </c>
      <c r="J104" s="14">
        <v>0</v>
      </c>
      <c r="K104" s="14">
        <v>0</v>
      </c>
      <c r="L104" s="14">
        <f>SUM(J$1:J103)/P$7</f>
        <v>0.614583333333333</v>
      </c>
      <c r="M104" s="14">
        <f>(1-COUNTIF(J105:J$105,0)+P$2-P$3)/(P$2-Q$3)</f>
        <v>0.748603351955307</v>
      </c>
      <c r="N104" s="15"/>
      <c r="O104" s="15"/>
      <c r="P104" s="15"/>
      <c r="Q104" s="15"/>
      <c r="R104" s="15"/>
      <c r="S104" s="11"/>
    </row>
    <row r="105" ht="13.55" customHeight="1">
      <c r="A105" s="6">
        <v>103</v>
      </c>
      <c r="B105" t="s" s="12">
        <v>122</v>
      </c>
      <c r="C105" t="s" s="13">
        <v>16</v>
      </c>
      <c r="D105" s="14">
        <v>2</v>
      </c>
      <c r="E105" s="14">
        <v>173</v>
      </c>
      <c r="F105" s="14">
        <v>1</v>
      </c>
      <c r="G105" s="14">
        <v>525</v>
      </c>
      <c r="H105" s="14">
        <v>-409.6</v>
      </c>
      <c r="I105" s="14">
        <v>7.9</v>
      </c>
      <c r="J105" s="14">
        <v>0</v>
      </c>
      <c r="K105" s="14">
        <v>0</v>
      </c>
      <c r="L105" s="14">
        <f>SUM(J$1:J104)/P$7</f>
        <v>0.614583333333333</v>
      </c>
      <c r="M105" s="14">
        <f>(1-COUNTIF(J$105:J105,0)+P$2-P$3)/(P$2-Q$3)</f>
        <v>0.748603351955307</v>
      </c>
      <c r="N105" s="15"/>
      <c r="O105" s="15"/>
      <c r="P105" s="15"/>
      <c r="Q105" s="15"/>
      <c r="R105" s="15"/>
      <c r="S105" s="16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