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5808" activeTab="1"/>
  </bookViews>
  <sheets>
    <sheet name="Лист1" sheetId="1" r:id="rId1"/>
    <sheet name="Лист2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/>
  <c r="B27"/>
  <c r="B28"/>
  <c r="B29"/>
  <c r="B30"/>
  <c r="B31"/>
  <c r="B32"/>
  <c r="B33"/>
  <c r="B34"/>
  <c r="B25"/>
  <c r="B24"/>
  <c r="B23"/>
  <c r="B15"/>
  <c r="B16"/>
  <c r="B17"/>
  <c r="B18"/>
  <c r="B19"/>
  <c r="B20"/>
  <c r="B21"/>
  <c r="B22"/>
  <c r="B14"/>
  <c r="B13"/>
  <c r="B12"/>
  <c r="B5"/>
  <c r="B6"/>
  <c r="B7"/>
  <c r="B8"/>
  <c r="B9"/>
  <c r="B10"/>
  <c r="B11"/>
  <c r="B3"/>
  <c r="B4"/>
  <c r="J3"/>
  <c r="B24" i="1"/>
  <c r="B25"/>
  <c r="B13"/>
  <c r="B12"/>
  <c r="B15"/>
  <c r="B16"/>
  <c r="B17"/>
  <c r="B18"/>
  <c r="B19"/>
  <c r="B20"/>
  <c r="B21"/>
  <c r="B22"/>
  <c r="B23"/>
  <c r="B2"/>
  <c r="B3"/>
  <c r="B4"/>
  <c r="B5"/>
  <c r="B6"/>
  <c r="B7"/>
  <c r="B8"/>
  <c r="B9"/>
  <c r="B10"/>
  <c r="B11"/>
</calcChain>
</file>

<file path=xl/sharedStrings.xml><?xml version="1.0" encoding="utf-8"?>
<sst xmlns="http://schemas.openxmlformats.org/spreadsheetml/2006/main" count="13" uniqueCount="11">
  <si>
    <t>f</t>
  </si>
  <si>
    <t>pH</t>
  </si>
  <si>
    <t>pKa1</t>
  </si>
  <si>
    <t>pKa2</t>
  </si>
  <si>
    <t>pKnh3</t>
  </si>
  <si>
    <t>pKcoo</t>
  </si>
  <si>
    <t>pKr</t>
  </si>
  <si>
    <t>pI</t>
  </si>
  <si>
    <t>Co</t>
  </si>
  <si>
    <t>Pc</t>
  </si>
  <si>
    <t>титрование 0,1М his 0,1М NaOH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</si>
</sst>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8"/>
      <color theme="1"/>
      <name val="Century Gothic"/>
      <family val="2"/>
      <charset val="204"/>
    </font>
    <font>
      <sz val="18"/>
      <color theme="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Лист1!$B$1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Лист1!$A$2:$A$25</c:f>
              <c:numCache>
                <c:formatCode>General</c:formatCode>
                <c:ptCount val="2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0.95</c:v>
                </c:pt>
                <c:pt idx="11">
                  <c:v>0.99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1.5</c:v>
                </c:pt>
                <c:pt idx="18">
                  <c:v>1.6</c:v>
                </c:pt>
                <c:pt idx="19">
                  <c:v>1.7</c:v>
                </c:pt>
                <c:pt idx="20">
                  <c:v>1.8</c:v>
                </c:pt>
                <c:pt idx="21">
                  <c:v>1.9</c:v>
                </c:pt>
                <c:pt idx="22">
                  <c:v>1.95</c:v>
                </c:pt>
                <c:pt idx="23">
                  <c:v>1.99</c:v>
                </c:pt>
              </c:numCache>
            </c:numRef>
          </c:xVal>
          <c:yVal>
            <c:numRef>
              <c:f>Лист1!$B$2:$B$25</c:f>
              <c:numCache>
                <c:formatCode>General</c:formatCode>
                <c:ptCount val="24"/>
                <c:pt idx="0">
                  <c:v>0.66999999999999993</c:v>
                </c:pt>
                <c:pt idx="1">
                  <c:v>1.3857574905606751</c:v>
                </c:pt>
                <c:pt idx="2">
                  <c:v>1.7379400086720374</c:v>
                </c:pt>
                <c:pt idx="3">
                  <c:v>1.9720232147054055</c:v>
                </c:pt>
                <c:pt idx="4">
                  <c:v>2.1639087409443185</c:v>
                </c:pt>
                <c:pt idx="5">
                  <c:v>2.34</c:v>
                </c:pt>
                <c:pt idx="6">
                  <c:v>2.5160912590556812</c:v>
                </c:pt>
                <c:pt idx="7">
                  <c:v>2.7079767852945942</c:v>
                </c:pt>
                <c:pt idx="8">
                  <c:v>2.9420599913279624</c:v>
                </c:pt>
                <c:pt idx="9">
                  <c:v>3.2942425094393251</c:v>
                </c:pt>
                <c:pt idx="10">
                  <c:v>3.6187536009528287</c:v>
                </c:pt>
                <c:pt idx="11">
                  <c:v>4.3356351945975495</c:v>
                </c:pt>
                <c:pt idx="12">
                  <c:v>6.01</c:v>
                </c:pt>
                <c:pt idx="13">
                  <c:v>8.7357574905606743</c:v>
                </c:pt>
                <c:pt idx="14">
                  <c:v>9.087940008672037</c:v>
                </c:pt>
                <c:pt idx="15">
                  <c:v>9.3220232147054052</c:v>
                </c:pt>
                <c:pt idx="16">
                  <c:v>9.5139087409443182</c:v>
                </c:pt>
                <c:pt idx="17">
                  <c:v>9.69</c:v>
                </c:pt>
                <c:pt idx="18">
                  <c:v>9.8660912590556809</c:v>
                </c:pt>
                <c:pt idx="19">
                  <c:v>10.057976785294594</c:v>
                </c:pt>
                <c:pt idx="20">
                  <c:v>10.292059991327962</c:v>
                </c:pt>
                <c:pt idx="21">
                  <c:v>10.644242509439325</c:v>
                </c:pt>
                <c:pt idx="22">
                  <c:v>10.968753600952828</c:v>
                </c:pt>
                <c:pt idx="23">
                  <c:v>11.685635194597548</c:v>
                </c:pt>
              </c:numCache>
            </c:numRef>
          </c:yVal>
        </c:ser>
        <c:axId val="89647744"/>
        <c:axId val="89690880"/>
      </c:scatterChart>
      <c:valAx>
        <c:axId val="89647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90880"/>
        <c:crosses val="autoZero"/>
        <c:crossBetween val="midCat"/>
      </c:valAx>
      <c:valAx>
        <c:axId val="89690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4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0827954095841621"/>
          <c:y val="4.6752534052550747E-2"/>
          <c:w val="0.81662382966810021"/>
          <c:h val="0.76704151961445388"/>
        </c:manualLayout>
      </c:layout>
      <c:scatterChart>
        <c:scatterStyle val="smoothMarker"/>
        <c:ser>
          <c:idx val="0"/>
          <c:order val="0"/>
          <c:tx>
            <c:strRef>
              <c:f>Лист2!$B$2</c:f>
              <c:strCache>
                <c:ptCount val="1"/>
                <c:pt idx="0">
                  <c:v>pH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5"/>
            <c:marker>
              <c:symbol val="circle"/>
              <c:size val="8"/>
              <c:spPr>
                <a:solidFill>
                  <a:srgbClr val="5B9BD5"/>
                </a:solidFill>
                <a:ln w="9525">
                  <a:solidFill>
                    <a:srgbClr val="5B9BD5"/>
                  </a:solidFill>
                </a:ln>
                <a:effectLst/>
              </c:spPr>
            </c:marker>
          </c:dPt>
          <c:dPt>
            <c:idx val="8"/>
            <c:marker>
              <c:symbol val="auto"/>
              <c:spPr>
                <a:noFill/>
                <a:ln>
                  <a:noFill/>
                </a:ln>
              </c:spPr>
            </c:marker>
            <c:spPr>
              <a:ln w="50800">
                <a:solidFill>
                  <a:schemeClr val="accent1"/>
                </a:solidFill>
              </a:ln>
            </c:spPr>
          </c:dPt>
          <c:dPt>
            <c:idx val="16"/>
            <c:marker>
              <c:symbol val="circle"/>
              <c:size val="8"/>
              <c:spPr>
                <a:solidFill>
                  <a:srgbClr val="5B9BD5"/>
                </a:solidFill>
                <a:ln w="9525">
                  <a:solidFill>
                    <a:srgbClr val="5B9BD5"/>
                  </a:solidFill>
                </a:ln>
                <a:effectLst/>
              </c:spPr>
            </c:marker>
          </c:dPt>
          <c:dPt>
            <c:idx val="20"/>
            <c:marker>
              <c:symbol val="plus"/>
              <c:size val="5"/>
            </c:marker>
          </c:dPt>
          <c:dPt>
            <c:idx val="21"/>
            <c:marker>
              <c:symbol val="square"/>
              <c:size val="10"/>
              <c:spPr>
                <a:solidFill>
                  <a:srgbClr val="5B9BD5"/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</c:marker>
          </c:dPt>
          <c:dPt>
            <c:idx val="27"/>
            <c:marker>
              <c:symbol val="circle"/>
              <c:size val="8"/>
              <c:spPr>
                <a:solidFill>
                  <a:srgbClr val="5B9BD5"/>
                </a:solidFill>
                <a:ln w="9525">
                  <a:solidFill>
                    <a:srgbClr val="5B9BD5"/>
                  </a:solidFill>
                </a:ln>
                <a:effectLst/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/>
              <c:dLblPos val="l"/>
              <c:showVal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txPr>
              <a:bodyPr/>
              <a:lstStyle/>
              <a:p>
                <a:pPr>
                  <a:defRPr sz="2000" b="1">
                    <a:latin typeface="Century Gothic" pitchFamily="34" charset="0"/>
                  </a:defRPr>
                </a:pPr>
                <a:endParaRPr lang="ru-RU"/>
              </a:p>
            </c:txPr>
            <c:dLblPos val="t"/>
            <c:showVal val="1"/>
          </c:dLbls>
          <c:xVal>
            <c:numRef>
              <c:f>Лист2!$A$3:$A$34</c:f>
              <c:numCache>
                <c:formatCode>General</c:formatCode>
                <c:ptCount val="32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1.05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</c:v>
                </c:pt>
                <c:pt idx="24">
                  <c:v>2.2000000000000002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2.5</c:v>
                </c:pt>
                <c:pt idx="28">
                  <c:v>2.6</c:v>
                </c:pt>
                <c:pt idx="29">
                  <c:v>2.7</c:v>
                </c:pt>
                <c:pt idx="30">
                  <c:v>2.8</c:v>
                </c:pt>
                <c:pt idx="31">
                  <c:v>2.9</c:v>
                </c:pt>
              </c:numCache>
            </c:numRef>
          </c:xVal>
          <c:yVal>
            <c:numRef>
              <c:f>Лист2!$B$3:$B$34</c:f>
              <c:numCache>
                <c:formatCode>General</c:formatCode>
                <c:ptCount val="32"/>
                <c:pt idx="0">
                  <c:v>0.5412463990471712</c:v>
                </c:pt>
                <c:pt idx="1">
                  <c:v>0.86575749056067519</c:v>
                </c:pt>
                <c:pt idx="2">
                  <c:v>1.2179400086720378</c:v>
                </c:pt>
                <c:pt idx="3">
                  <c:v>1.4520232147054057</c:v>
                </c:pt>
                <c:pt idx="4">
                  <c:v>1.6439087409443189</c:v>
                </c:pt>
                <c:pt idx="5">
                  <c:v>1.82</c:v>
                </c:pt>
                <c:pt idx="6">
                  <c:v>1.9960912590556812</c:v>
                </c:pt>
                <c:pt idx="7">
                  <c:v>2.1879767852945946</c:v>
                </c:pt>
                <c:pt idx="8">
                  <c:v>2.4220599913279628</c:v>
                </c:pt>
                <c:pt idx="9">
                  <c:v>2.774242509439325</c:v>
                </c:pt>
                <c:pt idx="10">
                  <c:v>3.91</c:v>
                </c:pt>
                <c:pt idx="11">
                  <c:v>4.7212463990471711</c:v>
                </c:pt>
                <c:pt idx="12">
                  <c:v>5.0457574905606748</c:v>
                </c:pt>
                <c:pt idx="13">
                  <c:v>5.3979400086720375</c:v>
                </c:pt>
                <c:pt idx="14">
                  <c:v>5.6320232147054057</c:v>
                </c:pt>
                <c:pt idx="15">
                  <c:v>5.8239087409443187</c:v>
                </c:pt>
                <c:pt idx="16">
                  <c:v>6</c:v>
                </c:pt>
                <c:pt idx="17">
                  <c:v>6.1760912590556813</c:v>
                </c:pt>
                <c:pt idx="18">
                  <c:v>6.3679767852945943</c:v>
                </c:pt>
                <c:pt idx="19">
                  <c:v>6.6020599913279625</c:v>
                </c:pt>
                <c:pt idx="20">
                  <c:v>6.9542425094393252</c:v>
                </c:pt>
                <c:pt idx="21">
                  <c:v>7.585</c:v>
                </c:pt>
                <c:pt idx="22">
                  <c:v>8.27</c:v>
                </c:pt>
                <c:pt idx="23">
                  <c:v>8.3699999999999992</c:v>
                </c:pt>
                <c:pt idx="24">
                  <c:v>8.57</c:v>
                </c:pt>
                <c:pt idx="25">
                  <c:v>8.77</c:v>
                </c:pt>
                <c:pt idx="26">
                  <c:v>8.9700000000000006</c:v>
                </c:pt>
                <c:pt idx="27">
                  <c:v>9.17</c:v>
                </c:pt>
                <c:pt idx="28">
                  <c:v>9.3699999999999992</c:v>
                </c:pt>
                <c:pt idx="29">
                  <c:v>9.57</c:v>
                </c:pt>
                <c:pt idx="30">
                  <c:v>9.77</c:v>
                </c:pt>
                <c:pt idx="31">
                  <c:v>9.9700000000000006</c:v>
                </c:pt>
              </c:numCache>
            </c:numRef>
          </c:yVal>
          <c:smooth val="1"/>
        </c:ser>
        <c:dLbls>
          <c:showVal val="1"/>
        </c:dLbls>
        <c:axId val="89791872"/>
        <c:axId val="89798528"/>
      </c:scatterChart>
      <c:valAx>
        <c:axId val="89791872"/>
        <c:scaling>
          <c:orientation val="minMax"/>
          <c:max val="3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2000" b="1">
                    <a:latin typeface="Century Gothic" pitchFamily="34" charset="0"/>
                    <a:cs typeface="Adobe Hebrew" pitchFamily="18" charset="-79"/>
                  </a:defRPr>
                </a:pPr>
                <a:r>
                  <a:rPr lang="ru-RU" sz="2000" b="1">
                    <a:latin typeface="Century Gothic" pitchFamily="34" charset="0"/>
                    <a:cs typeface="Adobe Hebrew" pitchFamily="18" charset="-79"/>
                  </a:rPr>
                  <a:t>Степень</a:t>
                </a:r>
                <a:r>
                  <a:rPr lang="ru-RU" sz="2000" b="1" baseline="0">
                    <a:latin typeface="Century Gothic" pitchFamily="34" charset="0"/>
                    <a:cs typeface="Adobe Hebrew" pitchFamily="18" charset="-79"/>
                  </a:rPr>
                  <a:t> оттитрованности</a:t>
                </a:r>
                <a:endParaRPr lang="ru-RU" sz="2000" b="1">
                  <a:latin typeface="Century Gothic" pitchFamily="34" charset="0"/>
                  <a:cs typeface="Adobe Hebrew" pitchFamily="18" charset="-79"/>
                </a:endParaRPr>
              </a:p>
            </c:rich>
          </c:tx>
          <c:layout>
            <c:manualLayout>
              <c:xMode val="edge"/>
              <c:yMode val="edge"/>
              <c:x val="0.29439368083090312"/>
              <c:y val="0.91852461269284658"/>
            </c:manualLayout>
          </c:layout>
        </c:title>
        <c:numFmt formatCode="General" sourceLinked="1"/>
        <c:tickLblPos val="nextTo"/>
        <c:spPr>
          <a:solidFill>
            <a:schemeClr val="bg1"/>
          </a:solidFill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ru-RU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  <c:max val="11"/>
          <c:min val="0"/>
        </c:scaling>
        <c:axPos val="l"/>
        <c:title>
          <c:tx>
            <c:rich>
              <a:bodyPr/>
              <a:lstStyle/>
              <a:p>
                <a:pPr>
                  <a:defRPr sz="2000" b="1">
                    <a:latin typeface="Century Gothic" pitchFamily="34" charset="0"/>
                  </a:defRPr>
                </a:pPr>
                <a:r>
                  <a:rPr lang="en-US" sz="2000" b="1">
                    <a:latin typeface="Century Gothic" pitchFamily="34" charset="0"/>
                  </a:rPr>
                  <a:t>pH</a:t>
                </a:r>
                <a:r>
                  <a:rPr lang="ru-RU" sz="2000" b="1" baseline="0">
                    <a:latin typeface="Century Gothic" pitchFamily="34" charset="0"/>
                  </a:rPr>
                  <a:t> </a:t>
                </a:r>
                <a:endParaRPr lang="ru-RU" sz="2000" b="1">
                  <a:latin typeface="Century Gothic" pitchFamily="34" charset="0"/>
                </a:endParaRPr>
              </a:p>
            </c:rich>
          </c:tx>
          <c:layout>
            <c:manualLayout>
              <c:xMode val="edge"/>
              <c:yMode val="edge"/>
              <c:x val="1.6526296906192218E-2"/>
              <c:y val="0.42748103008899507"/>
            </c:manualLayout>
          </c:layout>
        </c:title>
        <c:numFmt formatCode="General" sourceLinked="1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ru-RU"/>
          </a:p>
        </c:txPr>
        <c:crossAx val="89791872"/>
        <c:crosses val="autoZero"/>
        <c:crossBetween val="midCat"/>
      </c:valAx>
      <c:spPr>
        <a:effectLst>
          <a:outerShdw dist="50800" sx="1000" sy="1000" algn="ctr" rotWithShape="0">
            <a:srgbClr val="000000"/>
          </a:outerShdw>
        </a:effectLst>
      </c:spPr>
    </c:plotArea>
    <c:plotVisOnly val="1"/>
    <c:dispBlanksAs val="gap"/>
  </c:chart>
  <c:spPr>
    <a:solidFill>
      <a:schemeClr val="bg1"/>
    </a:solidFill>
    <a:ln w="285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1</xdr:row>
      <xdr:rowOff>177800</xdr:rowOff>
    </xdr:from>
    <xdr:to>
      <xdr:col>13</xdr:col>
      <xdr:colOff>358775</xdr:colOff>
      <xdr:row>16</xdr:row>
      <xdr:rowOff>158750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393491</xdr:colOff>
      <xdr:row>9</xdr:row>
      <xdr:rowOff>108857</xdr:rowOff>
    </xdr:from>
    <xdr:to>
      <xdr:col>17</xdr:col>
      <xdr:colOff>250371</xdr:colOff>
      <xdr:row>33</xdr:row>
      <xdr:rowOff>108857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opLeftCell="A13" workbookViewId="0">
      <selection activeCell="A29" sqref="A29"/>
    </sheetView>
  </sheetViews>
  <sheetFormatPr defaultRowHeight="14.4"/>
  <sheetData>
    <row r="1" spans="1:5">
      <c r="A1" t="s">
        <v>0</v>
      </c>
      <c r="B1" t="s">
        <v>1</v>
      </c>
      <c r="D1" t="s">
        <v>2</v>
      </c>
      <c r="E1" t="s">
        <v>3</v>
      </c>
    </row>
    <row r="2" spans="1:5">
      <c r="A2">
        <v>0</v>
      </c>
      <c r="B2">
        <f>1/2*(D2+LOG10(0.1))</f>
        <v>0.66999999999999993</v>
      </c>
      <c r="D2">
        <v>2.34</v>
      </c>
      <c r="E2">
        <v>9.69</v>
      </c>
    </row>
    <row r="3" spans="1:5">
      <c r="A3">
        <v>0.1</v>
      </c>
      <c r="B3">
        <f>$D$2+LOG10(A3/(1-A3))</f>
        <v>1.3857574905606751</v>
      </c>
    </row>
    <row r="4" spans="1:5">
      <c r="A4">
        <v>0.2</v>
      </c>
      <c r="B4">
        <f t="shared" ref="B4:B13" si="0">$D$2+LOG10(A4/(1-A4))</f>
        <v>1.7379400086720374</v>
      </c>
    </row>
    <row r="5" spans="1:5">
      <c r="A5">
        <v>0.3</v>
      </c>
      <c r="B5">
        <f t="shared" si="0"/>
        <v>1.9720232147054055</v>
      </c>
    </row>
    <row r="6" spans="1:5">
      <c r="A6">
        <v>0.4</v>
      </c>
      <c r="B6">
        <f t="shared" si="0"/>
        <v>2.1639087409443185</v>
      </c>
    </row>
    <row r="7" spans="1:5">
      <c r="A7">
        <v>0.5</v>
      </c>
      <c r="B7">
        <f t="shared" si="0"/>
        <v>2.34</v>
      </c>
    </row>
    <row r="8" spans="1:5">
      <c r="A8">
        <v>0.6</v>
      </c>
      <c r="B8">
        <f t="shared" si="0"/>
        <v>2.5160912590556812</v>
      </c>
    </row>
    <row r="9" spans="1:5">
      <c r="A9">
        <v>0.7</v>
      </c>
      <c r="B9">
        <f t="shared" si="0"/>
        <v>2.7079767852945942</v>
      </c>
    </row>
    <row r="10" spans="1:5">
      <c r="A10">
        <v>0.8</v>
      </c>
      <c r="B10">
        <f t="shared" si="0"/>
        <v>2.9420599913279624</v>
      </c>
    </row>
    <row r="11" spans="1:5">
      <c r="A11">
        <v>0.9</v>
      </c>
      <c r="B11">
        <f t="shared" si="0"/>
        <v>3.2942425094393251</v>
      </c>
    </row>
    <row r="12" spans="1:5">
      <c r="A12">
        <v>0.95</v>
      </c>
      <c r="B12">
        <f t="shared" si="0"/>
        <v>3.6187536009528287</v>
      </c>
    </row>
    <row r="13" spans="1:5">
      <c r="A13">
        <v>0.99</v>
      </c>
      <c r="B13">
        <f t="shared" si="0"/>
        <v>4.3356351945975495</v>
      </c>
    </row>
    <row r="14" spans="1:5">
      <c r="A14">
        <v>1</v>
      </c>
      <c r="B14">
        <v>6.01</v>
      </c>
    </row>
    <row r="15" spans="1:5">
      <c r="A15">
        <v>1.1000000000000001</v>
      </c>
      <c r="B15">
        <f t="shared" ref="B15:B23" si="1">($E$2+LOG10(A3/(1-A3)))</f>
        <v>8.7357574905606743</v>
      </c>
    </row>
    <row r="16" spans="1:5">
      <c r="A16">
        <v>1.2</v>
      </c>
      <c r="B16">
        <f t="shared" si="1"/>
        <v>9.087940008672037</v>
      </c>
    </row>
    <row r="17" spans="1:2">
      <c r="A17">
        <v>1.3</v>
      </c>
      <c r="B17">
        <f t="shared" si="1"/>
        <v>9.3220232147054052</v>
      </c>
    </row>
    <row r="18" spans="1:2">
      <c r="A18">
        <v>1.4</v>
      </c>
      <c r="B18">
        <f t="shared" si="1"/>
        <v>9.5139087409443182</v>
      </c>
    </row>
    <row r="19" spans="1:2">
      <c r="A19">
        <v>1.5</v>
      </c>
      <c r="B19">
        <f t="shared" si="1"/>
        <v>9.69</v>
      </c>
    </row>
    <row r="20" spans="1:2">
      <c r="A20">
        <v>1.6</v>
      </c>
      <c r="B20">
        <f t="shared" si="1"/>
        <v>9.8660912590556809</v>
      </c>
    </row>
    <row r="21" spans="1:2">
      <c r="A21">
        <v>1.7</v>
      </c>
      <c r="B21">
        <f t="shared" si="1"/>
        <v>10.057976785294594</v>
      </c>
    </row>
    <row r="22" spans="1:2">
      <c r="A22">
        <v>1.8</v>
      </c>
      <c r="B22">
        <f t="shared" si="1"/>
        <v>10.292059991327962</v>
      </c>
    </row>
    <row r="23" spans="1:2">
      <c r="A23">
        <v>1.9</v>
      </c>
      <c r="B23">
        <f t="shared" si="1"/>
        <v>10.644242509439325</v>
      </c>
    </row>
    <row r="24" spans="1:2">
      <c r="A24">
        <v>1.95</v>
      </c>
      <c r="B24">
        <f t="shared" ref="B24:B25" si="2">($E$2+LOG10(A12/(1-A12)))</f>
        <v>10.968753600952828</v>
      </c>
    </row>
    <row r="25" spans="1:2">
      <c r="A25">
        <v>1.99</v>
      </c>
      <c r="B25">
        <f t="shared" si="2"/>
        <v>11.685635194597548</v>
      </c>
    </row>
    <row r="26" spans="1:2">
      <c r="A26">
        <v>2</v>
      </c>
    </row>
    <row r="27" spans="1:2">
      <c r="A27">
        <v>2.1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0" zoomScaleNormal="70" workbookViewId="0">
      <selection activeCell="N7" sqref="N7"/>
    </sheetView>
  </sheetViews>
  <sheetFormatPr defaultRowHeight="14.4"/>
  <cols>
    <col min="5" max="5" width="12.21875" bestFit="1" customWidth="1"/>
  </cols>
  <sheetData>
    <row r="1" spans="1:12" ht="23.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4">
      <c r="A2" s="2" t="s">
        <v>0</v>
      </c>
      <c r="B2" s="2" t="s">
        <v>1</v>
      </c>
      <c r="C2" s="3"/>
      <c r="D2" s="2" t="s">
        <v>4</v>
      </c>
      <c r="E2" s="2" t="s">
        <v>5</v>
      </c>
      <c r="F2" s="2" t="s">
        <v>6</v>
      </c>
      <c r="G2" s="2" t="s">
        <v>7</v>
      </c>
      <c r="H2" s="3"/>
      <c r="I2" s="2" t="s">
        <v>8</v>
      </c>
      <c r="J2" s="2" t="s">
        <v>9</v>
      </c>
      <c r="K2" s="1"/>
      <c r="L2" s="1"/>
    </row>
    <row r="3" spans="1:12" ht="23.4">
      <c r="A3" s="4">
        <v>0.05</v>
      </c>
      <c r="B3" s="4">
        <f>$D$3+LOG10(A3/(1-A3))</f>
        <v>0.5412463990471712</v>
      </c>
      <c r="C3" s="1"/>
      <c r="D3" s="1">
        <v>1.82</v>
      </c>
      <c r="E3" s="1">
        <v>9.17</v>
      </c>
      <c r="F3" s="1">
        <v>6</v>
      </c>
      <c r="G3" s="1">
        <v>7.59</v>
      </c>
      <c r="H3" s="1"/>
      <c r="I3" s="1">
        <v>0.1</v>
      </c>
      <c r="J3" s="1">
        <f>-LOG10(0.1)</f>
        <v>1</v>
      </c>
      <c r="K3" s="1"/>
      <c r="L3" s="1"/>
    </row>
    <row r="4" spans="1:12" ht="23.4">
      <c r="A4" s="4">
        <v>0.1</v>
      </c>
      <c r="B4" s="4">
        <f>$D$3+LOG10(A4/(1-A4))</f>
        <v>0.86575749056067519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4">
      <c r="A5" s="4">
        <v>0.2</v>
      </c>
      <c r="B5" s="4">
        <f t="shared" ref="B5:B11" si="0">$D$3+LOG10(A5/(1-A5))</f>
        <v>1.2179400086720378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3.4">
      <c r="A6" s="4">
        <v>0.3</v>
      </c>
      <c r="B6" s="4">
        <f t="shared" si="0"/>
        <v>1.4520232147054057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3.4">
      <c r="A7" s="4">
        <v>0.4</v>
      </c>
      <c r="B7" s="4">
        <f t="shared" si="0"/>
        <v>1.6439087409443189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3.4">
      <c r="A8" s="4">
        <v>0.5</v>
      </c>
      <c r="B8" s="4">
        <f t="shared" si="0"/>
        <v>1.82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3.4">
      <c r="A9" s="4">
        <v>0.6</v>
      </c>
      <c r="B9" s="4">
        <f t="shared" si="0"/>
        <v>1.9960912590556812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3.4">
      <c r="A10" s="4">
        <v>0.7</v>
      </c>
      <c r="B10" s="4">
        <f t="shared" si="0"/>
        <v>2.1879767852945946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3.4">
      <c r="A11" s="4">
        <v>0.8</v>
      </c>
      <c r="B11" s="4">
        <f t="shared" si="0"/>
        <v>2.4220599913279628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3.4">
      <c r="A12" s="4">
        <v>0.9</v>
      </c>
      <c r="B12" s="4">
        <f>$D$3+LOG10(A12/(1-A12))</f>
        <v>2.774242509439325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3.4">
      <c r="A13" s="4">
        <v>1</v>
      </c>
      <c r="B13" s="4">
        <f>(D3+F3)/2</f>
        <v>3.91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3.4">
      <c r="A14" s="4">
        <v>1.05</v>
      </c>
      <c r="B14" s="4">
        <f>$F$3+LOG10(A3/(1-A3))</f>
        <v>4.7212463990471711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3.4">
      <c r="A15" s="4">
        <v>1.1000000000000001</v>
      </c>
      <c r="B15" s="4">
        <f t="shared" ref="B15:B23" si="1">$F$3+LOG10(A4/(1-A4))</f>
        <v>5.0457574905606748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3.4">
      <c r="A16" s="4">
        <v>1.2</v>
      </c>
      <c r="B16" s="4">
        <f t="shared" si="1"/>
        <v>5.3979400086720375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3.4">
      <c r="A17" s="4">
        <v>1.3</v>
      </c>
      <c r="B17" s="4">
        <f t="shared" si="1"/>
        <v>5.6320232147054057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3.4">
      <c r="A18" s="4">
        <v>1.4</v>
      </c>
      <c r="B18" s="4">
        <f t="shared" si="1"/>
        <v>5.8239087409443187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3.4">
      <c r="A19" s="4">
        <v>1.5</v>
      </c>
      <c r="B19" s="4">
        <f t="shared" si="1"/>
        <v>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3.4">
      <c r="A20" s="4">
        <v>1.6</v>
      </c>
      <c r="B20" s="4">
        <f t="shared" si="1"/>
        <v>6.1760912590556813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3.4">
      <c r="A21" s="4">
        <v>1.7</v>
      </c>
      <c r="B21" s="4">
        <f t="shared" si="1"/>
        <v>6.3679767852945943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3.4">
      <c r="A22" s="4">
        <v>1.8</v>
      </c>
      <c r="B22" s="4">
        <f t="shared" si="1"/>
        <v>6.6020599913279625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3.4">
      <c r="A23" s="4">
        <v>1.9</v>
      </c>
      <c r="B23" s="4">
        <f t="shared" si="1"/>
        <v>6.9542425094393252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3.4">
      <c r="A24" s="4">
        <v>2</v>
      </c>
      <c r="B24" s="4">
        <f>(F3+E3)/2</f>
        <v>7.585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3.4">
      <c r="A25" s="4">
        <v>2.0499999999999998</v>
      </c>
      <c r="B25" s="4">
        <f>$E$3+(A3-(1-A3))</f>
        <v>8.27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3.4">
      <c r="A26" s="4">
        <v>2.1</v>
      </c>
      <c r="B26" s="4">
        <f t="shared" ref="B26:B34" si="2">$E$3+(A4-(1-A4))</f>
        <v>8.3699999999999992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3.4">
      <c r="A27" s="4">
        <v>2.2000000000000002</v>
      </c>
      <c r="B27" s="4">
        <f t="shared" si="2"/>
        <v>8.57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3.4">
      <c r="A28" s="4">
        <v>2.2999999999999998</v>
      </c>
      <c r="B28" s="4">
        <f t="shared" si="2"/>
        <v>8.77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3.4">
      <c r="A29" s="4">
        <v>2.4</v>
      </c>
      <c r="B29" s="4">
        <f t="shared" si="2"/>
        <v>8.9700000000000006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3.4">
      <c r="A30" s="4">
        <v>2.5</v>
      </c>
      <c r="B30" s="4">
        <f t="shared" si="2"/>
        <v>9.17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3.4">
      <c r="A31" s="4">
        <v>2.6</v>
      </c>
      <c r="B31" s="4">
        <f t="shared" si="2"/>
        <v>9.3699999999999992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3.4">
      <c r="A32" s="4">
        <v>2.7</v>
      </c>
      <c r="B32" s="4">
        <f t="shared" si="2"/>
        <v>9.57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3.4">
      <c r="A33" s="4">
        <v>2.8</v>
      </c>
      <c r="B33" s="4">
        <f t="shared" si="2"/>
        <v>9.77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3.4">
      <c r="A34" s="4">
        <v>2.9</v>
      </c>
      <c r="B34" s="4">
        <f t="shared" si="2"/>
        <v>9.9700000000000006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3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3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3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3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3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3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3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3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mercucio</cp:lastModifiedBy>
  <dcterms:created xsi:type="dcterms:W3CDTF">2016-03-13T09:40:03Z</dcterms:created>
  <dcterms:modified xsi:type="dcterms:W3CDTF">2016-03-13T15:08:56Z</dcterms:modified>
</cp:coreProperties>
</file>