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varvarasafonova/Desktop/"/>
    </mc:Choice>
  </mc:AlternateContent>
  <xr:revisionPtr revIDLastSave="0" documentId="8_{637BE79B-E8CA-1241-B60D-2255041824BE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table2" sheetId="1" r:id="rId1"/>
  </sheets>
  <definedNames>
    <definedName name="_xlnm._FilterDatabase" localSheetId="0" hidden="1">table2!$A$1:$I$146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2" i="1"/>
  <c r="W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K2" i="1" l="1"/>
  <c r="K141" i="1"/>
  <c r="K142" i="1"/>
  <c r="P6" i="1" l="1"/>
  <c r="O7" i="1" s="1"/>
  <c r="K4" i="1"/>
  <c r="K146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3" i="1"/>
  <c r="K144" i="1"/>
  <c r="K145" i="1"/>
  <c r="K3" i="1"/>
  <c r="K5" i="1"/>
  <c r="K6" i="1"/>
  <c r="K7" i="1"/>
  <c r="K8" i="1"/>
  <c r="K9" i="1"/>
  <c r="K10" i="1"/>
</calcChain>
</file>

<file path=xl/sharedStrings.xml><?xml version="1.0" encoding="utf-8"?>
<sst xmlns="http://schemas.openxmlformats.org/spreadsheetml/2006/main" count="456" uniqueCount="151">
  <si>
    <t>Sequence</t>
  </si>
  <si>
    <t>Domain</t>
  </si>
  <si>
    <t>seq-f</t>
  </si>
  <si>
    <t>seq-t</t>
  </si>
  <si>
    <t>hmm-f</t>
  </si>
  <si>
    <t>hmm-t</t>
  </si>
  <si>
    <t>score</t>
  </si>
  <si>
    <t>E-value</t>
  </si>
  <si>
    <t>no</t>
  </si>
  <si>
    <t>B4LF53_DROVI</t>
  </si>
  <si>
    <t>1/1</t>
  </si>
  <si>
    <t>yes</t>
  </si>
  <si>
    <t>A0A0Q9WV28_DROVI</t>
  </si>
  <si>
    <t>A0A0Q9WK35_DROVI</t>
  </si>
  <si>
    <t>A0A0Q9WJQ4_DROVI</t>
  </si>
  <si>
    <t>A0A6P8WKF8_DROAB</t>
  </si>
  <si>
    <t>A0A6P8WI76_DROAB</t>
  </si>
  <si>
    <t>A0A6P8Y3E7_DROAB</t>
  </si>
  <si>
    <t>A0A6P8WXN9_DROAB</t>
  </si>
  <si>
    <t>B4J3T8_DROGR</t>
  </si>
  <si>
    <t>A0A3B0J3X1_DROGU</t>
  </si>
  <si>
    <t>A0A6I8VJF9_DROPS</t>
  </si>
  <si>
    <t>A0A6I8V0D0_DROPS</t>
  </si>
  <si>
    <t>A0A6I8VK41_DROPS</t>
  </si>
  <si>
    <t>A0A6I8VK47_DROPS</t>
  </si>
  <si>
    <t>B4KVL0_DROMO</t>
  </si>
  <si>
    <t>A0A0Q9XDN0_DROMO</t>
  </si>
  <si>
    <t>A0A484BTM3_DRONA</t>
  </si>
  <si>
    <t>A0A6P4IA98_DROKI</t>
  </si>
  <si>
    <t>A0A6P4HTU7_DROKI</t>
  </si>
  <si>
    <t>A0A6P4HV16_DROKI</t>
  </si>
  <si>
    <t>A0A6P4I6M7_DROKI</t>
  </si>
  <si>
    <t>B4NM24_DROWI</t>
  </si>
  <si>
    <t>A0A0M5IZ04_DROBS</t>
  </si>
  <si>
    <t>Q2PDY2_DROME</t>
  </si>
  <si>
    <t>B4QK25_DROSI</t>
  </si>
  <si>
    <t>B4HHS8_DROSE</t>
  </si>
  <si>
    <t>GAGA_DROME</t>
  </si>
  <si>
    <t>M9PFM7_DROME</t>
  </si>
  <si>
    <t>Q2PDY1_DROME</t>
  </si>
  <si>
    <t>A4V1Y7_DROME</t>
  </si>
  <si>
    <t>A4V1Y6_DROME</t>
  </si>
  <si>
    <t>A0A6P4EGW3_DRORH</t>
  </si>
  <si>
    <t>A0A6P4E8C1_DRORH</t>
  </si>
  <si>
    <t>A0A6P4E8C4_DRORH</t>
  </si>
  <si>
    <t>A0A6P4ELY3_DRORH</t>
  </si>
  <si>
    <t>A0A0P8XT87_DROAN</t>
  </si>
  <si>
    <t>A0A0P9AJB8_DROAN</t>
  </si>
  <si>
    <t>B3MAW3_DROAN</t>
  </si>
  <si>
    <t>A0A0P8Y905_DROAN</t>
  </si>
  <si>
    <t>A0A0P8XT98_DROAN</t>
  </si>
  <si>
    <t>A0A6J2UDE5_DROLE</t>
  </si>
  <si>
    <t>A0A6J2UG49_DROLE</t>
  </si>
  <si>
    <t>A0A0L0CEA8_LUCCU</t>
  </si>
  <si>
    <t>A0A6P8WVE1_DROAB</t>
  </si>
  <si>
    <t>A0A6P3Y0C2_DINQU</t>
  </si>
  <si>
    <t>A0A6J3LAP9_9HYME</t>
  </si>
  <si>
    <t>A0A067RGR3_ZOONE</t>
  </si>
  <si>
    <t>A0A6I9WFM7_9HYME</t>
  </si>
  <si>
    <t>A0A6J0B9N9_NEOLC</t>
  </si>
  <si>
    <t>A0A158NNV9_ATTCE</t>
  </si>
  <si>
    <t>A0A026WTD9_OOCBI</t>
  </si>
  <si>
    <t>A0A7M7Q1L2_NASVI</t>
  </si>
  <si>
    <t>A0A154NX74_DUFNO</t>
  </si>
  <si>
    <t>A0A482X5I1_LAOST</t>
  </si>
  <si>
    <t>W5J545_ANODA</t>
  </si>
  <si>
    <t>T1HV28_RHOPR</t>
  </si>
  <si>
    <t>A0A151WJW5_9HYME</t>
  </si>
  <si>
    <t>A0A182Y620_ANOST</t>
  </si>
  <si>
    <t>A0A1S4H842_ANOGA</t>
  </si>
  <si>
    <t>B0W2I6_CULQU</t>
  </si>
  <si>
    <t>A0A6I8T469_AEDAE</t>
  </si>
  <si>
    <t>Q17MR3_AEDAE</t>
  </si>
  <si>
    <t>A0A6P3Y209_DINQU</t>
  </si>
  <si>
    <t>A0A2P8YEW8_BLAGE</t>
  </si>
  <si>
    <t>E2C7Q0_HARSA</t>
  </si>
  <si>
    <t>A0A6I9X9R6_9HYME</t>
  </si>
  <si>
    <t>A0A6J0BB45_NEOLC</t>
  </si>
  <si>
    <t>E1ZYF9_CAMFO</t>
  </si>
  <si>
    <t>A0A0L7REQ0_9HYME</t>
  </si>
  <si>
    <t>A0A2A3EKX3_APICC</t>
  </si>
  <si>
    <t>A0A0M8ZSE6_9HYME</t>
  </si>
  <si>
    <t>A0A7M7MMH5_APIME</t>
  </si>
  <si>
    <t>A0A6J3LBG5_9HYME</t>
  </si>
  <si>
    <t>A0A6J3LDD4_9HYME</t>
  </si>
  <si>
    <t>A0A7M7SPU6_APIME</t>
  </si>
  <si>
    <t>A0A6J1PXI7_9HYME</t>
  </si>
  <si>
    <t>A0A4S2KX39_9HYME</t>
  </si>
  <si>
    <t>F4WVA1_ACREC</t>
  </si>
  <si>
    <t>A0A195BRX0_9HYME</t>
  </si>
  <si>
    <t>A0A151IWV5_9HYME</t>
  </si>
  <si>
    <t>A0A2A3EJD6_APICC</t>
  </si>
  <si>
    <t>A0A195EW34_9HYME</t>
  </si>
  <si>
    <t>A0A1J1HV92_9DIPT</t>
  </si>
  <si>
    <t>A0A7M7Q353_NASVI</t>
  </si>
  <si>
    <t>A0A232EN13_9HYME</t>
  </si>
  <si>
    <t>A0A6H5I710_9HYME</t>
  </si>
  <si>
    <t>A0A0J7KZ39_LASNI</t>
  </si>
  <si>
    <t>A0A6P8YA88_THRPL</t>
  </si>
  <si>
    <t>A0A6J1S9E5_FRAOC</t>
  </si>
  <si>
    <t>A0A182G9L1_AEDAL</t>
  </si>
  <si>
    <t>A0A0T6AXP5_9SCAR</t>
  </si>
  <si>
    <t>A0A6J1T3J7_FRAOC</t>
  </si>
  <si>
    <t>A0A5N5SVY2_9CRUS</t>
  </si>
  <si>
    <t>T1HD57_RHOPR</t>
  </si>
  <si>
    <t>B4GUJ7_DROPE</t>
  </si>
  <si>
    <t>T1GFX0_MEGSC</t>
  </si>
  <si>
    <t>A0A1D2MIT0_ORCCI</t>
  </si>
  <si>
    <t>A0A3Q0KRB6_SCHMA</t>
  </si>
  <si>
    <t>A0A5K4ETF1_SCHMA</t>
  </si>
  <si>
    <t>A0A4Z2DPS9_SCHJA</t>
  </si>
  <si>
    <t>A0A1J9P6J6_9EURO</t>
  </si>
  <si>
    <t>C5GCW2_AJEDR</t>
  </si>
  <si>
    <t>C6HAI5_AJECH</t>
  </si>
  <si>
    <t>F0UHP5_AJEC8</t>
  </si>
  <si>
    <t>A0A0H1BBX7_9EURO</t>
  </si>
  <si>
    <t>A0A1B7P7B5_9EURO</t>
  </si>
  <si>
    <t>A6R5F5_AJECN</t>
  </si>
  <si>
    <t>A0A2B7XDA5_9EURO</t>
  </si>
  <si>
    <t>A0A6A5DR14_SCHHA</t>
  </si>
  <si>
    <t>C0NC82_AJECG</t>
  </si>
  <si>
    <t>A0A1J9Q3I0_9EURO</t>
  </si>
  <si>
    <t>A0A179V0T5_BLAGS</t>
  </si>
  <si>
    <t>A0A2B7YDE6_9EURO</t>
  </si>
  <si>
    <t>A0A2A4K411_HELVI</t>
  </si>
  <si>
    <t>A0A2B7ZJX6_9EURO</t>
  </si>
  <si>
    <t>A0A2B7YE95_9EURO</t>
  </si>
  <si>
    <t>D8M1G5_BLAHO</t>
  </si>
  <si>
    <t>A0A3Q3FYG8_KRYMA</t>
  </si>
  <si>
    <t>A0A7E5WS42_TRINI</t>
  </si>
  <si>
    <t>A0A1S3IXK2_LINUN</t>
  </si>
  <si>
    <t>A0A183WCJ6_TRIRE</t>
  </si>
  <si>
    <t>C1GQL3_PARBA</t>
  </si>
  <si>
    <t>H3E7D7_PRIPA</t>
  </si>
  <si>
    <t>C1G9T7_PARBD</t>
  </si>
  <si>
    <t>A0A084WGK8_ANOSI</t>
  </si>
  <si>
    <t>A0A6I9VEA8_BACDO</t>
  </si>
  <si>
    <t>A0A1D2M1C9_ORCCI</t>
  </si>
  <si>
    <t>A0A0F4Z3G3_TALEM</t>
  </si>
  <si>
    <t>E9DE66_COCPS</t>
  </si>
  <si>
    <t>architecture</t>
  </si>
  <si>
    <t>total</t>
  </si>
  <si>
    <t>in search</t>
  </si>
  <si>
    <t>twodomain</t>
  </si>
  <si>
    <t>prof+</t>
  </si>
  <si>
    <t>prof-</t>
  </si>
  <si>
    <t>true</t>
  </si>
  <si>
    <t>false</t>
  </si>
  <si>
    <t>1-spec</t>
  </si>
  <si>
    <t>sens</t>
  </si>
  <si>
    <t>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</si>
</sst>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9" fontId="0" fillId="0" borderId="0" xfId="0" applyNumberFormat="1"/>
    <xf numFmtId="2" fontId="0" fillId="0" borderId="0" xfId="0" applyNumberFormat="1"/>
    <xf numFmtId="1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2543207422040998E-2"/>
          <c:y val="9.9403674603603359E-2"/>
          <c:w val="0.90149185404285459"/>
          <c:h val="0.7815924998649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table2!$K$1</c:f>
              <c:strCache>
                <c:ptCount val="1"/>
                <c:pt idx="0">
                  <c:v>sens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table2!$J$2:$J$147</c:f>
              <c:numCache>
                <c:formatCode>0.00</c:formatCode>
                <c:ptCount val="1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9.1743119266054496E-3</c:v>
                </c:pt>
                <c:pt idx="57">
                  <c:v>1.834862385321101E-2</c:v>
                </c:pt>
                <c:pt idx="58">
                  <c:v>1.834862385321101E-2</c:v>
                </c:pt>
                <c:pt idx="59">
                  <c:v>1.834862385321101E-2</c:v>
                </c:pt>
                <c:pt idx="60">
                  <c:v>1.834862385321101E-2</c:v>
                </c:pt>
                <c:pt idx="61">
                  <c:v>1.834862385321101E-2</c:v>
                </c:pt>
                <c:pt idx="62">
                  <c:v>1.834862385321101E-2</c:v>
                </c:pt>
                <c:pt idx="63">
                  <c:v>1.834862385321101E-2</c:v>
                </c:pt>
                <c:pt idx="64">
                  <c:v>2.752293577981646E-2</c:v>
                </c:pt>
                <c:pt idx="65">
                  <c:v>3.669724770642202E-2</c:v>
                </c:pt>
                <c:pt idx="66">
                  <c:v>3.669724770642202E-2</c:v>
                </c:pt>
                <c:pt idx="67">
                  <c:v>3.669724770642202E-2</c:v>
                </c:pt>
                <c:pt idx="68">
                  <c:v>3.669724770642202E-2</c:v>
                </c:pt>
                <c:pt idx="69">
                  <c:v>4.587155963302747E-2</c:v>
                </c:pt>
                <c:pt idx="70">
                  <c:v>5.5045871559633031E-2</c:v>
                </c:pt>
                <c:pt idx="71">
                  <c:v>6.422018348623848E-2</c:v>
                </c:pt>
                <c:pt idx="72">
                  <c:v>7.3394495412844041E-2</c:v>
                </c:pt>
                <c:pt idx="73">
                  <c:v>7.3394495412844041E-2</c:v>
                </c:pt>
                <c:pt idx="74">
                  <c:v>8.256880733944949E-2</c:v>
                </c:pt>
                <c:pt idx="75">
                  <c:v>9.1743119266055051E-2</c:v>
                </c:pt>
                <c:pt idx="76">
                  <c:v>9.1743119266055051E-2</c:v>
                </c:pt>
                <c:pt idx="77">
                  <c:v>9.1743119266055051E-2</c:v>
                </c:pt>
                <c:pt idx="78">
                  <c:v>0.1009174311926605</c:v>
                </c:pt>
                <c:pt idx="79">
                  <c:v>0.11009174311926606</c:v>
                </c:pt>
                <c:pt idx="80">
                  <c:v>0.11926605504587151</c:v>
                </c:pt>
                <c:pt idx="81">
                  <c:v>0.12844036697247707</c:v>
                </c:pt>
                <c:pt idx="82">
                  <c:v>0.13761467889908252</c:v>
                </c:pt>
                <c:pt idx="83">
                  <c:v>0.14678899082568808</c:v>
                </c:pt>
                <c:pt idx="84">
                  <c:v>0.15596330275229353</c:v>
                </c:pt>
                <c:pt idx="85">
                  <c:v>0.16513761467889909</c:v>
                </c:pt>
                <c:pt idx="86">
                  <c:v>0.17431192660550454</c:v>
                </c:pt>
                <c:pt idx="87">
                  <c:v>0.1834862385321101</c:v>
                </c:pt>
                <c:pt idx="88">
                  <c:v>0.19266055045871555</c:v>
                </c:pt>
                <c:pt idx="89">
                  <c:v>0.20183486238532111</c:v>
                </c:pt>
                <c:pt idx="90">
                  <c:v>0.21100917431192656</c:v>
                </c:pt>
                <c:pt idx="91">
                  <c:v>0.22018348623853212</c:v>
                </c:pt>
                <c:pt idx="92">
                  <c:v>0.22935779816513757</c:v>
                </c:pt>
                <c:pt idx="93">
                  <c:v>0.23853211009174313</c:v>
                </c:pt>
                <c:pt idx="94">
                  <c:v>0.24770642201834858</c:v>
                </c:pt>
                <c:pt idx="95">
                  <c:v>0.25688073394495414</c:v>
                </c:pt>
                <c:pt idx="96">
                  <c:v>0.25688073394495414</c:v>
                </c:pt>
                <c:pt idx="97">
                  <c:v>0.26605504587155959</c:v>
                </c:pt>
                <c:pt idx="98">
                  <c:v>0.27522935779816515</c:v>
                </c:pt>
                <c:pt idx="99">
                  <c:v>0.2844036697247706</c:v>
                </c:pt>
                <c:pt idx="100">
                  <c:v>0.29357798165137616</c:v>
                </c:pt>
                <c:pt idx="101">
                  <c:v>0.29357798165137616</c:v>
                </c:pt>
                <c:pt idx="102">
                  <c:v>0.29357798165137616</c:v>
                </c:pt>
                <c:pt idx="103">
                  <c:v>0.29357798165137616</c:v>
                </c:pt>
                <c:pt idx="104">
                  <c:v>0.29357798165137616</c:v>
                </c:pt>
                <c:pt idx="105">
                  <c:v>0.29357798165137616</c:v>
                </c:pt>
                <c:pt idx="106">
                  <c:v>0.29357798165137616</c:v>
                </c:pt>
                <c:pt idx="107">
                  <c:v>0.29357798165137616</c:v>
                </c:pt>
                <c:pt idx="108">
                  <c:v>0.29357798165137616</c:v>
                </c:pt>
                <c:pt idx="109">
                  <c:v>0.30275229357798161</c:v>
                </c:pt>
                <c:pt idx="110">
                  <c:v>0.31192660550458717</c:v>
                </c:pt>
                <c:pt idx="111">
                  <c:v>0.32110091743119262</c:v>
                </c:pt>
                <c:pt idx="112">
                  <c:v>0.33027522935779818</c:v>
                </c:pt>
                <c:pt idx="113">
                  <c:v>0.33944954128440363</c:v>
                </c:pt>
                <c:pt idx="114">
                  <c:v>0.34862385321100919</c:v>
                </c:pt>
                <c:pt idx="115">
                  <c:v>0.35779816513761464</c:v>
                </c:pt>
                <c:pt idx="116">
                  <c:v>0.3669724770642202</c:v>
                </c:pt>
                <c:pt idx="117">
                  <c:v>0.37614678899082565</c:v>
                </c:pt>
                <c:pt idx="118">
                  <c:v>0.38532110091743121</c:v>
                </c:pt>
                <c:pt idx="119">
                  <c:v>0.39449541284403666</c:v>
                </c:pt>
                <c:pt idx="120">
                  <c:v>0.40366972477064222</c:v>
                </c:pt>
                <c:pt idx="121">
                  <c:v>0.41284403669724767</c:v>
                </c:pt>
                <c:pt idx="122">
                  <c:v>0.42201834862385323</c:v>
                </c:pt>
                <c:pt idx="123">
                  <c:v>0.43119266055045868</c:v>
                </c:pt>
                <c:pt idx="124">
                  <c:v>0.44036697247706424</c:v>
                </c:pt>
                <c:pt idx="125">
                  <c:v>0.44954128440366969</c:v>
                </c:pt>
                <c:pt idx="126">
                  <c:v>0.45871559633027525</c:v>
                </c:pt>
                <c:pt idx="127">
                  <c:v>0.4678899082568807</c:v>
                </c:pt>
                <c:pt idx="128">
                  <c:v>0.47706422018348627</c:v>
                </c:pt>
                <c:pt idx="129">
                  <c:v>0.48623853211009171</c:v>
                </c:pt>
                <c:pt idx="130">
                  <c:v>0.49541284403669728</c:v>
                </c:pt>
                <c:pt idx="131">
                  <c:v>0.50458715596330272</c:v>
                </c:pt>
                <c:pt idx="132">
                  <c:v>0.51376146788990829</c:v>
                </c:pt>
                <c:pt idx="133">
                  <c:v>0.52293577981651373</c:v>
                </c:pt>
                <c:pt idx="134">
                  <c:v>0.53211009174311918</c:v>
                </c:pt>
                <c:pt idx="135">
                  <c:v>0.54128440366972475</c:v>
                </c:pt>
                <c:pt idx="136">
                  <c:v>0.55045871559633031</c:v>
                </c:pt>
                <c:pt idx="137">
                  <c:v>0.55963302752293576</c:v>
                </c:pt>
                <c:pt idx="138">
                  <c:v>0.5688073394495412</c:v>
                </c:pt>
                <c:pt idx="139">
                  <c:v>0.57798165137614677</c:v>
                </c:pt>
                <c:pt idx="140">
                  <c:v>0.58715596330275233</c:v>
                </c:pt>
                <c:pt idx="141">
                  <c:v>0.59633027522935778</c:v>
                </c:pt>
                <c:pt idx="142">
                  <c:v>0.60550458715596323</c:v>
                </c:pt>
                <c:pt idx="143">
                  <c:v>0.61467889908256879</c:v>
                </c:pt>
                <c:pt idx="144">
                  <c:v>0.62385321100917435</c:v>
                </c:pt>
              </c:numCache>
            </c:numRef>
          </c:xVal>
          <c:yVal>
            <c:numRef>
              <c:f>table2!$K$2:$K$147</c:f>
              <c:numCache>
                <c:formatCode>0.00</c:formatCode>
                <c:ptCount val="146"/>
                <c:pt idx="0">
                  <c:v>0</c:v>
                </c:pt>
                <c:pt idx="1">
                  <c:v>1.2987012987012988E-2</c:v>
                </c:pt>
                <c:pt idx="2">
                  <c:v>2.5974025974025976E-2</c:v>
                </c:pt>
                <c:pt idx="3">
                  <c:v>3.896103896103896E-2</c:v>
                </c:pt>
                <c:pt idx="4">
                  <c:v>5.1948051948051951E-2</c:v>
                </c:pt>
                <c:pt idx="5">
                  <c:v>6.4935064935064929E-2</c:v>
                </c:pt>
                <c:pt idx="6">
                  <c:v>7.792207792207792E-2</c:v>
                </c:pt>
                <c:pt idx="7">
                  <c:v>9.0909090909090912E-2</c:v>
                </c:pt>
                <c:pt idx="8">
                  <c:v>0.1038961038961039</c:v>
                </c:pt>
                <c:pt idx="9">
                  <c:v>0.11688311688311688</c:v>
                </c:pt>
                <c:pt idx="10">
                  <c:v>0.12987012987012986</c:v>
                </c:pt>
                <c:pt idx="11">
                  <c:v>0.14285714285714285</c:v>
                </c:pt>
                <c:pt idx="12">
                  <c:v>0.15584415584415584</c:v>
                </c:pt>
                <c:pt idx="13">
                  <c:v>0.16883116883116883</c:v>
                </c:pt>
                <c:pt idx="14">
                  <c:v>0.18181818181818182</c:v>
                </c:pt>
                <c:pt idx="15">
                  <c:v>0.19480519480519481</c:v>
                </c:pt>
                <c:pt idx="16">
                  <c:v>0.20779220779220781</c:v>
                </c:pt>
                <c:pt idx="17">
                  <c:v>0.22077922077922077</c:v>
                </c:pt>
                <c:pt idx="18">
                  <c:v>0.23376623376623376</c:v>
                </c:pt>
                <c:pt idx="19">
                  <c:v>0.24675324675324675</c:v>
                </c:pt>
                <c:pt idx="20">
                  <c:v>0.25974025974025972</c:v>
                </c:pt>
                <c:pt idx="21">
                  <c:v>0.27272727272727271</c:v>
                </c:pt>
                <c:pt idx="22">
                  <c:v>0.2857142857142857</c:v>
                </c:pt>
                <c:pt idx="23">
                  <c:v>0.29870129870129869</c:v>
                </c:pt>
                <c:pt idx="24">
                  <c:v>0.31168831168831168</c:v>
                </c:pt>
                <c:pt idx="25">
                  <c:v>0.32467532467532467</c:v>
                </c:pt>
                <c:pt idx="26">
                  <c:v>0.33766233766233766</c:v>
                </c:pt>
                <c:pt idx="27">
                  <c:v>0.35064935064935066</c:v>
                </c:pt>
                <c:pt idx="28">
                  <c:v>0.36363636363636365</c:v>
                </c:pt>
                <c:pt idx="29">
                  <c:v>0.37662337662337664</c:v>
                </c:pt>
                <c:pt idx="30">
                  <c:v>0.38961038961038963</c:v>
                </c:pt>
                <c:pt idx="31">
                  <c:v>0.40259740259740262</c:v>
                </c:pt>
                <c:pt idx="32">
                  <c:v>0.41558441558441561</c:v>
                </c:pt>
                <c:pt idx="33">
                  <c:v>0.42857142857142855</c:v>
                </c:pt>
                <c:pt idx="34">
                  <c:v>0.44155844155844154</c:v>
                </c:pt>
                <c:pt idx="35">
                  <c:v>0.45454545454545453</c:v>
                </c:pt>
                <c:pt idx="36">
                  <c:v>0.46753246753246752</c:v>
                </c:pt>
                <c:pt idx="37">
                  <c:v>0.48051948051948051</c:v>
                </c:pt>
                <c:pt idx="38">
                  <c:v>0.4935064935064935</c:v>
                </c:pt>
                <c:pt idx="39">
                  <c:v>0.50649350649350644</c:v>
                </c:pt>
                <c:pt idx="40">
                  <c:v>0.51948051948051943</c:v>
                </c:pt>
                <c:pt idx="41">
                  <c:v>0.53246753246753242</c:v>
                </c:pt>
                <c:pt idx="42">
                  <c:v>0.54545454545454541</c:v>
                </c:pt>
                <c:pt idx="43">
                  <c:v>0.55844155844155841</c:v>
                </c:pt>
                <c:pt idx="44">
                  <c:v>0.5714285714285714</c:v>
                </c:pt>
                <c:pt idx="45">
                  <c:v>0.58441558441558439</c:v>
                </c:pt>
                <c:pt idx="46">
                  <c:v>0.59740259740259738</c:v>
                </c:pt>
                <c:pt idx="47">
                  <c:v>0.61038961038961037</c:v>
                </c:pt>
                <c:pt idx="48">
                  <c:v>0.62337662337662336</c:v>
                </c:pt>
                <c:pt idx="49">
                  <c:v>0.63636363636363635</c:v>
                </c:pt>
                <c:pt idx="50">
                  <c:v>0.64935064935064934</c:v>
                </c:pt>
                <c:pt idx="51">
                  <c:v>0.66233766233766234</c:v>
                </c:pt>
                <c:pt idx="52">
                  <c:v>0.67532467532467533</c:v>
                </c:pt>
                <c:pt idx="53">
                  <c:v>0.68831168831168832</c:v>
                </c:pt>
                <c:pt idx="54">
                  <c:v>0.70129870129870131</c:v>
                </c:pt>
                <c:pt idx="55">
                  <c:v>0.7142857142857143</c:v>
                </c:pt>
                <c:pt idx="56">
                  <c:v>0.72727272727272729</c:v>
                </c:pt>
                <c:pt idx="57">
                  <c:v>0.72727272727272729</c:v>
                </c:pt>
                <c:pt idx="58">
                  <c:v>0.72727272727272729</c:v>
                </c:pt>
                <c:pt idx="59">
                  <c:v>0.74025974025974028</c:v>
                </c:pt>
                <c:pt idx="60">
                  <c:v>0.75324675324675328</c:v>
                </c:pt>
                <c:pt idx="61">
                  <c:v>0.76623376623376627</c:v>
                </c:pt>
                <c:pt idx="62">
                  <c:v>0.77922077922077926</c:v>
                </c:pt>
                <c:pt idx="63">
                  <c:v>0.79220779220779225</c:v>
                </c:pt>
                <c:pt idx="64">
                  <c:v>0.80519480519480524</c:v>
                </c:pt>
                <c:pt idx="65">
                  <c:v>0.80519480519480524</c:v>
                </c:pt>
                <c:pt idx="66">
                  <c:v>0.80519480519480524</c:v>
                </c:pt>
                <c:pt idx="67">
                  <c:v>0.81818181818181823</c:v>
                </c:pt>
                <c:pt idx="68">
                  <c:v>0.83116883116883122</c:v>
                </c:pt>
                <c:pt idx="69">
                  <c:v>0.8441558441558441</c:v>
                </c:pt>
                <c:pt idx="70">
                  <c:v>0.8441558441558441</c:v>
                </c:pt>
                <c:pt idx="71">
                  <c:v>0.8441558441558441</c:v>
                </c:pt>
                <c:pt idx="72">
                  <c:v>0.8441558441558441</c:v>
                </c:pt>
                <c:pt idx="73">
                  <c:v>0.8441558441558441</c:v>
                </c:pt>
                <c:pt idx="74">
                  <c:v>0.8571428571428571</c:v>
                </c:pt>
                <c:pt idx="75">
                  <c:v>0.8571428571428571</c:v>
                </c:pt>
                <c:pt idx="76">
                  <c:v>0.8571428571428571</c:v>
                </c:pt>
                <c:pt idx="77">
                  <c:v>0.87012987012987009</c:v>
                </c:pt>
                <c:pt idx="78">
                  <c:v>0.88311688311688308</c:v>
                </c:pt>
                <c:pt idx="79">
                  <c:v>0.88311688311688308</c:v>
                </c:pt>
                <c:pt idx="80">
                  <c:v>0.88311688311688308</c:v>
                </c:pt>
                <c:pt idx="81">
                  <c:v>0.88311688311688308</c:v>
                </c:pt>
                <c:pt idx="82">
                  <c:v>0.88311688311688308</c:v>
                </c:pt>
                <c:pt idx="83">
                  <c:v>0.88311688311688308</c:v>
                </c:pt>
                <c:pt idx="84">
                  <c:v>0.88311688311688308</c:v>
                </c:pt>
                <c:pt idx="85">
                  <c:v>0.88311688311688308</c:v>
                </c:pt>
                <c:pt idx="86">
                  <c:v>0.88311688311688308</c:v>
                </c:pt>
                <c:pt idx="87">
                  <c:v>0.88311688311688308</c:v>
                </c:pt>
                <c:pt idx="88">
                  <c:v>0.88311688311688308</c:v>
                </c:pt>
                <c:pt idx="89">
                  <c:v>0.88311688311688308</c:v>
                </c:pt>
                <c:pt idx="90">
                  <c:v>0.88311688311688308</c:v>
                </c:pt>
                <c:pt idx="91">
                  <c:v>0.88311688311688308</c:v>
                </c:pt>
                <c:pt idx="92">
                  <c:v>0.88311688311688308</c:v>
                </c:pt>
                <c:pt idx="93">
                  <c:v>0.88311688311688308</c:v>
                </c:pt>
                <c:pt idx="94">
                  <c:v>0.88311688311688308</c:v>
                </c:pt>
                <c:pt idx="95">
                  <c:v>0.88311688311688308</c:v>
                </c:pt>
                <c:pt idx="96">
                  <c:v>0.88311688311688308</c:v>
                </c:pt>
                <c:pt idx="97">
                  <c:v>0.89610389610389607</c:v>
                </c:pt>
                <c:pt idx="98">
                  <c:v>0.89610389610389607</c:v>
                </c:pt>
                <c:pt idx="99">
                  <c:v>0.89610389610389607</c:v>
                </c:pt>
                <c:pt idx="100">
                  <c:v>0.89610389610389607</c:v>
                </c:pt>
                <c:pt idx="101">
                  <c:v>0.89610389610389607</c:v>
                </c:pt>
                <c:pt idx="102">
                  <c:v>0.90909090909090906</c:v>
                </c:pt>
                <c:pt idx="103">
                  <c:v>0.92207792207792205</c:v>
                </c:pt>
                <c:pt idx="104">
                  <c:v>0.93506493506493504</c:v>
                </c:pt>
                <c:pt idx="105">
                  <c:v>0.94805194805194803</c:v>
                </c:pt>
                <c:pt idx="106">
                  <c:v>0.96103896103896103</c:v>
                </c:pt>
                <c:pt idx="107">
                  <c:v>0.97402597402597402</c:v>
                </c:pt>
                <c:pt idx="108">
                  <c:v>0.98701298701298701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07-7747-A02D-930469FEA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369736"/>
        <c:axId val="762369344"/>
      </c:scatterChart>
      <c:valAx>
        <c:axId val="762369736"/>
        <c:scaling>
          <c:orientation val="minMax"/>
          <c:min val="-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1-specificity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2369344"/>
        <c:crosses val="autoZero"/>
        <c:crossBetween val="midCat"/>
      </c:valAx>
      <c:valAx>
        <c:axId val="7623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Sensitivity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2369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Score</a:t>
            </a:r>
            <a:r>
              <a:rPr lang="en-US" baseline="0"/>
              <a:t> distribution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dPt>
            <c:idx val="66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FB-9847-B8F2-05769048FC74}"/>
              </c:ext>
            </c:extLst>
          </c:dPt>
          <c:dLbls>
            <c:dLbl>
              <c:idx val="6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FB-9847-B8F2-05769048FC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table2!$G$2:$G$146</c:f>
              <c:numCache>
                <c:formatCode>0.00</c:formatCode>
                <c:ptCount val="145"/>
                <c:pt idx="0">
                  <c:v>970.3</c:v>
                </c:pt>
                <c:pt idx="1">
                  <c:v>970.3</c:v>
                </c:pt>
                <c:pt idx="2">
                  <c:v>970.3</c:v>
                </c:pt>
                <c:pt idx="3">
                  <c:v>970.3</c:v>
                </c:pt>
                <c:pt idx="4">
                  <c:v>968.6</c:v>
                </c:pt>
                <c:pt idx="5">
                  <c:v>968.6</c:v>
                </c:pt>
                <c:pt idx="6">
                  <c:v>968.6</c:v>
                </c:pt>
                <c:pt idx="7">
                  <c:v>968.6</c:v>
                </c:pt>
                <c:pt idx="8">
                  <c:v>968</c:v>
                </c:pt>
                <c:pt idx="9">
                  <c:v>966.1</c:v>
                </c:pt>
                <c:pt idx="10">
                  <c:v>963.7</c:v>
                </c:pt>
                <c:pt idx="11">
                  <c:v>963.7</c:v>
                </c:pt>
                <c:pt idx="12">
                  <c:v>963.7</c:v>
                </c:pt>
                <c:pt idx="13">
                  <c:v>963.7</c:v>
                </c:pt>
                <c:pt idx="14">
                  <c:v>963.6</c:v>
                </c:pt>
                <c:pt idx="15">
                  <c:v>963.6</c:v>
                </c:pt>
                <c:pt idx="16">
                  <c:v>963.6</c:v>
                </c:pt>
                <c:pt idx="17">
                  <c:v>960</c:v>
                </c:pt>
                <c:pt idx="18">
                  <c:v>960</c:v>
                </c:pt>
                <c:pt idx="19">
                  <c:v>960</c:v>
                </c:pt>
                <c:pt idx="20">
                  <c:v>960</c:v>
                </c:pt>
                <c:pt idx="21">
                  <c:v>954</c:v>
                </c:pt>
                <c:pt idx="22">
                  <c:v>952.2</c:v>
                </c:pt>
                <c:pt idx="23">
                  <c:v>950.6</c:v>
                </c:pt>
                <c:pt idx="24">
                  <c:v>950.6</c:v>
                </c:pt>
                <c:pt idx="25">
                  <c:v>950.6</c:v>
                </c:pt>
                <c:pt idx="26">
                  <c:v>950.6</c:v>
                </c:pt>
                <c:pt idx="27">
                  <c:v>950.6</c:v>
                </c:pt>
                <c:pt idx="28">
                  <c:v>950.6</c:v>
                </c:pt>
                <c:pt idx="29">
                  <c:v>950.6</c:v>
                </c:pt>
                <c:pt idx="30">
                  <c:v>950.6</c:v>
                </c:pt>
                <c:pt idx="31">
                  <c:v>947.8</c:v>
                </c:pt>
                <c:pt idx="32">
                  <c:v>947.8</c:v>
                </c:pt>
                <c:pt idx="33">
                  <c:v>947.8</c:v>
                </c:pt>
                <c:pt idx="34">
                  <c:v>947.8</c:v>
                </c:pt>
                <c:pt idx="35">
                  <c:v>944</c:v>
                </c:pt>
                <c:pt idx="36">
                  <c:v>944</c:v>
                </c:pt>
                <c:pt idx="37">
                  <c:v>944</c:v>
                </c:pt>
                <c:pt idx="38">
                  <c:v>944</c:v>
                </c:pt>
                <c:pt idx="39">
                  <c:v>944</c:v>
                </c:pt>
                <c:pt idx="40">
                  <c:v>927.3</c:v>
                </c:pt>
                <c:pt idx="41">
                  <c:v>927.3</c:v>
                </c:pt>
                <c:pt idx="42">
                  <c:v>709.6</c:v>
                </c:pt>
                <c:pt idx="43">
                  <c:v>707.1</c:v>
                </c:pt>
                <c:pt idx="44">
                  <c:v>608</c:v>
                </c:pt>
                <c:pt idx="45">
                  <c:v>594.4</c:v>
                </c:pt>
                <c:pt idx="46">
                  <c:v>593.79999999999995</c:v>
                </c:pt>
                <c:pt idx="47">
                  <c:v>593.1</c:v>
                </c:pt>
                <c:pt idx="48">
                  <c:v>587.70000000000005</c:v>
                </c:pt>
                <c:pt idx="49">
                  <c:v>572.29999999999995</c:v>
                </c:pt>
                <c:pt idx="50">
                  <c:v>571.5</c:v>
                </c:pt>
                <c:pt idx="51">
                  <c:v>554.4</c:v>
                </c:pt>
                <c:pt idx="52">
                  <c:v>551.79999999999995</c:v>
                </c:pt>
                <c:pt idx="53">
                  <c:v>503.1</c:v>
                </c:pt>
                <c:pt idx="54">
                  <c:v>449.5</c:v>
                </c:pt>
                <c:pt idx="55">
                  <c:v>449.5</c:v>
                </c:pt>
                <c:pt idx="56">
                  <c:v>449.5</c:v>
                </c:pt>
                <c:pt idx="57">
                  <c:v>449.5</c:v>
                </c:pt>
                <c:pt idx="58">
                  <c:v>448.4</c:v>
                </c:pt>
                <c:pt idx="59">
                  <c:v>444.2</c:v>
                </c:pt>
                <c:pt idx="60">
                  <c:v>443.1</c:v>
                </c:pt>
                <c:pt idx="61">
                  <c:v>442.1</c:v>
                </c:pt>
                <c:pt idx="62">
                  <c:v>442.1</c:v>
                </c:pt>
                <c:pt idx="63">
                  <c:v>440.1</c:v>
                </c:pt>
                <c:pt idx="64">
                  <c:v>434.5</c:v>
                </c:pt>
                <c:pt idx="65">
                  <c:v>434.5</c:v>
                </c:pt>
                <c:pt idx="66">
                  <c:v>431.6</c:v>
                </c:pt>
                <c:pt idx="67">
                  <c:v>428.4</c:v>
                </c:pt>
                <c:pt idx="68">
                  <c:v>424.3</c:v>
                </c:pt>
                <c:pt idx="69">
                  <c:v>422.8</c:v>
                </c:pt>
                <c:pt idx="70">
                  <c:v>422.8</c:v>
                </c:pt>
                <c:pt idx="71">
                  <c:v>422</c:v>
                </c:pt>
                <c:pt idx="72">
                  <c:v>422</c:v>
                </c:pt>
                <c:pt idx="73">
                  <c:v>420.6</c:v>
                </c:pt>
                <c:pt idx="74">
                  <c:v>419.6</c:v>
                </c:pt>
                <c:pt idx="75">
                  <c:v>419.6</c:v>
                </c:pt>
                <c:pt idx="76">
                  <c:v>418.9</c:v>
                </c:pt>
                <c:pt idx="77">
                  <c:v>418.9</c:v>
                </c:pt>
                <c:pt idx="78">
                  <c:v>418.9</c:v>
                </c:pt>
                <c:pt idx="79">
                  <c:v>418.9</c:v>
                </c:pt>
                <c:pt idx="80">
                  <c:v>417.8</c:v>
                </c:pt>
                <c:pt idx="81">
                  <c:v>417.8</c:v>
                </c:pt>
                <c:pt idx="82">
                  <c:v>417.7</c:v>
                </c:pt>
                <c:pt idx="83">
                  <c:v>417.7</c:v>
                </c:pt>
                <c:pt idx="84">
                  <c:v>417.5</c:v>
                </c:pt>
                <c:pt idx="85">
                  <c:v>417.5</c:v>
                </c:pt>
                <c:pt idx="86">
                  <c:v>415.2</c:v>
                </c:pt>
                <c:pt idx="87">
                  <c:v>415.2</c:v>
                </c:pt>
                <c:pt idx="88">
                  <c:v>413.4</c:v>
                </c:pt>
                <c:pt idx="89">
                  <c:v>413.4</c:v>
                </c:pt>
                <c:pt idx="90">
                  <c:v>411.7</c:v>
                </c:pt>
                <c:pt idx="91">
                  <c:v>411.7</c:v>
                </c:pt>
                <c:pt idx="92">
                  <c:v>404.2</c:v>
                </c:pt>
                <c:pt idx="93">
                  <c:v>404.2</c:v>
                </c:pt>
                <c:pt idx="94">
                  <c:v>402.8</c:v>
                </c:pt>
                <c:pt idx="95">
                  <c:v>402.8</c:v>
                </c:pt>
                <c:pt idx="96">
                  <c:v>397.8</c:v>
                </c:pt>
                <c:pt idx="97">
                  <c:v>378.7</c:v>
                </c:pt>
                <c:pt idx="98">
                  <c:v>378.7</c:v>
                </c:pt>
                <c:pt idx="99">
                  <c:v>377.4</c:v>
                </c:pt>
                <c:pt idx="100">
                  <c:v>377.4</c:v>
                </c:pt>
                <c:pt idx="101">
                  <c:v>325.39999999999998</c:v>
                </c:pt>
                <c:pt idx="102">
                  <c:v>274.10000000000002</c:v>
                </c:pt>
                <c:pt idx="103">
                  <c:v>207.5</c:v>
                </c:pt>
                <c:pt idx="104">
                  <c:v>168.3</c:v>
                </c:pt>
                <c:pt idx="105">
                  <c:v>126.7</c:v>
                </c:pt>
                <c:pt idx="106">
                  <c:v>59.5</c:v>
                </c:pt>
                <c:pt idx="107">
                  <c:v>-0.7</c:v>
                </c:pt>
                <c:pt idx="108">
                  <c:v>-0.7</c:v>
                </c:pt>
                <c:pt idx="109">
                  <c:v>-35.700000000000003</c:v>
                </c:pt>
                <c:pt idx="110">
                  <c:v>-110</c:v>
                </c:pt>
                <c:pt idx="111">
                  <c:v>-142</c:v>
                </c:pt>
                <c:pt idx="112">
                  <c:v>-155.1</c:v>
                </c:pt>
                <c:pt idx="113">
                  <c:v>-160.80000000000001</c:v>
                </c:pt>
                <c:pt idx="114">
                  <c:v>-160.80000000000001</c:v>
                </c:pt>
                <c:pt idx="115">
                  <c:v>-161.19999999999999</c:v>
                </c:pt>
                <c:pt idx="116">
                  <c:v>-164.5</c:v>
                </c:pt>
                <c:pt idx="117">
                  <c:v>-166.1</c:v>
                </c:pt>
                <c:pt idx="118">
                  <c:v>-166.8</c:v>
                </c:pt>
                <c:pt idx="119">
                  <c:v>-168</c:v>
                </c:pt>
                <c:pt idx="120">
                  <c:v>-170</c:v>
                </c:pt>
                <c:pt idx="121">
                  <c:v>-170.5</c:v>
                </c:pt>
                <c:pt idx="122">
                  <c:v>-170.5</c:v>
                </c:pt>
                <c:pt idx="123">
                  <c:v>-171</c:v>
                </c:pt>
                <c:pt idx="124">
                  <c:v>-171.8</c:v>
                </c:pt>
                <c:pt idx="125">
                  <c:v>-173.8</c:v>
                </c:pt>
                <c:pt idx="126">
                  <c:v>-174</c:v>
                </c:pt>
                <c:pt idx="127">
                  <c:v>-174.7</c:v>
                </c:pt>
                <c:pt idx="128">
                  <c:v>-174.8</c:v>
                </c:pt>
                <c:pt idx="129">
                  <c:v>-175.2</c:v>
                </c:pt>
                <c:pt idx="130">
                  <c:v>-175.3</c:v>
                </c:pt>
                <c:pt idx="131">
                  <c:v>-176.3</c:v>
                </c:pt>
                <c:pt idx="132">
                  <c:v>-177.5</c:v>
                </c:pt>
                <c:pt idx="133">
                  <c:v>-178.2</c:v>
                </c:pt>
                <c:pt idx="134">
                  <c:v>-179.6</c:v>
                </c:pt>
                <c:pt idx="135">
                  <c:v>-180.1</c:v>
                </c:pt>
                <c:pt idx="136">
                  <c:v>-180.4</c:v>
                </c:pt>
                <c:pt idx="137">
                  <c:v>-182.3</c:v>
                </c:pt>
                <c:pt idx="138">
                  <c:v>-183.9</c:v>
                </c:pt>
                <c:pt idx="139">
                  <c:v>-184.1</c:v>
                </c:pt>
                <c:pt idx="140">
                  <c:v>-185.2</c:v>
                </c:pt>
                <c:pt idx="141">
                  <c:v>-185.5</c:v>
                </c:pt>
                <c:pt idx="142">
                  <c:v>-185.5</c:v>
                </c:pt>
                <c:pt idx="143">
                  <c:v>-185.6</c:v>
                </c:pt>
                <c:pt idx="144">
                  <c:v>-185.8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B-9847-B8F2-05769048F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976856"/>
        <c:axId val="539972544"/>
      </c:barChart>
      <c:catAx>
        <c:axId val="539976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9972544"/>
        <c:crosses val="autoZero"/>
        <c:auto val="1"/>
        <c:lblAlgn val="ctr"/>
        <c:lblOffset val="100"/>
        <c:noMultiLvlLbl val="0"/>
      </c:catAx>
      <c:valAx>
        <c:axId val="53997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9976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table2!$W$1</c:f>
              <c:strCache>
                <c:ptCount val="1"/>
                <c:pt idx="0">
                  <c:v>F1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67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B4-2C4A-B7A9-E70C5611B12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table2!$V$2:$V$147</c:f>
              <c:numCache>
                <c:formatCode>0.00</c:formatCode>
                <c:ptCount val="146"/>
                <c:pt idx="0">
                  <c:v>970.3</c:v>
                </c:pt>
                <c:pt idx="1">
                  <c:v>970.3</c:v>
                </c:pt>
                <c:pt idx="2">
                  <c:v>970.3</c:v>
                </c:pt>
                <c:pt idx="3">
                  <c:v>970.3</c:v>
                </c:pt>
                <c:pt idx="4">
                  <c:v>968.6</c:v>
                </c:pt>
                <c:pt idx="5">
                  <c:v>968.6</c:v>
                </c:pt>
                <c:pt idx="6">
                  <c:v>968.6</c:v>
                </c:pt>
                <c:pt idx="7">
                  <c:v>968.6</c:v>
                </c:pt>
                <c:pt idx="8">
                  <c:v>968</c:v>
                </c:pt>
                <c:pt idx="9">
                  <c:v>966.1</c:v>
                </c:pt>
                <c:pt idx="10">
                  <c:v>963.7</c:v>
                </c:pt>
                <c:pt idx="11">
                  <c:v>963.7</c:v>
                </c:pt>
                <c:pt idx="12">
                  <c:v>963.7</c:v>
                </c:pt>
                <c:pt idx="13">
                  <c:v>963.7</c:v>
                </c:pt>
                <c:pt idx="14">
                  <c:v>963.6</c:v>
                </c:pt>
                <c:pt idx="15">
                  <c:v>963.6</c:v>
                </c:pt>
                <c:pt idx="16">
                  <c:v>963.6</c:v>
                </c:pt>
                <c:pt idx="17">
                  <c:v>960</c:v>
                </c:pt>
                <c:pt idx="18">
                  <c:v>960</c:v>
                </c:pt>
                <c:pt idx="19">
                  <c:v>960</c:v>
                </c:pt>
                <c:pt idx="20">
                  <c:v>960</c:v>
                </c:pt>
                <c:pt idx="21">
                  <c:v>954</c:v>
                </c:pt>
                <c:pt idx="22">
                  <c:v>952.2</c:v>
                </c:pt>
                <c:pt idx="23">
                  <c:v>950.6</c:v>
                </c:pt>
                <c:pt idx="24">
                  <c:v>950.6</c:v>
                </c:pt>
                <c:pt idx="25">
                  <c:v>950.6</c:v>
                </c:pt>
                <c:pt idx="26">
                  <c:v>950.6</c:v>
                </c:pt>
                <c:pt idx="27">
                  <c:v>950.6</c:v>
                </c:pt>
                <c:pt idx="28">
                  <c:v>950.6</c:v>
                </c:pt>
                <c:pt idx="29">
                  <c:v>950.6</c:v>
                </c:pt>
                <c:pt idx="30">
                  <c:v>950.6</c:v>
                </c:pt>
                <c:pt idx="31">
                  <c:v>947.8</c:v>
                </c:pt>
                <c:pt idx="32">
                  <c:v>947.8</c:v>
                </c:pt>
                <c:pt idx="33">
                  <c:v>947.8</c:v>
                </c:pt>
                <c:pt idx="34">
                  <c:v>947.8</c:v>
                </c:pt>
                <c:pt idx="35">
                  <c:v>944</c:v>
                </c:pt>
                <c:pt idx="36">
                  <c:v>944</c:v>
                </c:pt>
                <c:pt idx="37">
                  <c:v>944</c:v>
                </c:pt>
                <c:pt idx="38">
                  <c:v>944</c:v>
                </c:pt>
                <c:pt idx="39">
                  <c:v>944</c:v>
                </c:pt>
                <c:pt idx="40">
                  <c:v>927.3</c:v>
                </c:pt>
                <c:pt idx="41">
                  <c:v>927.3</c:v>
                </c:pt>
                <c:pt idx="42">
                  <c:v>709.6</c:v>
                </c:pt>
                <c:pt idx="43">
                  <c:v>707.1</c:v>
                </c:pt>
                <c:pt idx="44">
                  <c:v>608</c:v>
                </c:pt>
                <c:pt idx="45">
                  <c:v>594.4</c:v>
                </c:pt>
                <c:pt idx="46">
                  <c:v>593.79999999999995</c:v>
                </c:pt>
                <c:pt idx="47">
                  <c:v>593.1</c:v>
                </c:pt>
                <c:pt idx="48">
                  <c:v>587.70000000000005</c:v>
                </c:pt>
                <c:pt idx="49">
                  <c:v>572.29999999999995</c:v>
                </c:pt>
                <c:pt idx="50">
                  <c:v>571.5</c:v>
                </c:pt>
                <c:pt idx="51">
                  <c:v>554.4</c:v>
                </c:pt>
                <c:pt idx="52">
                  <c:v>551.79999999999995</c:v>
                </c:pt>
                <c:pt idx="53">
                  <c:v>503.1</c:v>
                </c:pt>
                <c:pt idx="54">
                  <c:v>449.5</c:v>
                </c:pt>
                <c:pt idx="55">
                  <c:v>449.5</c:v>
                </c:pt>
                <c:pt idx="56">
                  <c:v>449.5</c:v>
                </c:pt>
                <c:pt idx="57">
                  <c:v>449.5</c:v>
                </c:pt>
                <c:pt idx="58">
                  <c:v>448.4</c:v>
                </c:pt>
                <c:pt idx="59">
                  <c:v>444.2</c:v>
                </c:pt>
                <c:pt idx="60">
                  <c:v>443.1</c:v>
                </c:pt>
                <c:pt idx="61">
                  <c:v>442.1</c:v>
                </c:pt>
                <c:pt idx="62">
                  <c:v>442.1</c:v>
                </c:pt>
                <c:pt idx="63">
                  <c:v>440.1</c:v>
                </c:pt>
                <c:pt idx="64">
                  <c:v>434.5</c:v>
                </c:pt>
                <c:pt idx="65">
                  <c:v>434.5</c:v>
                </c:pt>
                <c:pt idx="66">
                  <c:v>431.6</c:v>
                </c:pt>
                <c:pt idx="67">
                  <c:v>428.4</c:v>
                </c:pt>
                <c:pt idx="68">
                  <c:v>424.3</c:v>
                </c:pt>
                <c:pt idx="69">
                  <c:v>422.8</c:v>
                </c:pt>
                <c:pt idx="70">
                  <c:v>422.8</c:v>
                </c:pt>
                <c:pt idx="71">
                  <c:v>422</c:v>
                </c:pt>
                <c:pt idx="72">
                  <c:v>422</c:v>
                </c:pt>
                <c:pt idx="73">
                  <c:v>420.6</c:v>
                </c:pt>
                <c:pt idx="74">
                  <c:v>419.6</c:v>
                </c:pt>
                <c:pt idx="75">
                  <c:v>419.6</c:v>
                </c:pt>
                <c:pt idx="76">
                  <c:v>418.9</c:v>
                </c:pt>
                <c:pt idx="77">
                  <c:v>418.9</c:v>
                </c:pt>
                <c:pt idx="78">
                  <c:v>418.9</c:v>
                </c:pt>
                <c:pt idx="79">
                  <c:v>418.9</c:v>
                </c:pt>
                <c:pt idx="80">
                  <c:v>417.8</c:v>
                </c:pt>
                <c:pt idx="81">
                  <c:v>417.8</c:v>
                </c:pt>
                <c:pt idx="82">
                  <c:v>417.7</c:v>
                </c:pt>
                <c:pt idx="83">
                  <c:v>417.7</c:v>
                </c:pt>
                <c:pt idx="84">
                  <c:v>417.5</c:v>
                </c:pt>
                <c:pt idx="85">
                  <c:v>417.5</c:v>
                </c:pt>
                <c:pt idx="86">
                  <c:v>415.2</c:v>
                </c:pt>
                <c:pt idx="87">
                  <c:v>415.2</c:v>
                </c:pt>
                <c:pt idx="88">
                  <c:v>413.4</c:v>
                </c:pt>
                <c:pt idx="89">
                  <c:v>413.4</c:v>
                </c:pt>
                <c:pt idx="90">
                  <c:v>411.7</c:v>
                </c:pt>
                <c:pt idx="91">
                  <c:v>411.7</c:v>
                </c:pt>
                <c:pt idx="92">
                  <c:v>404.2</c:v>
                </c:pt>
                <c:pt idx="93">
                  <c:v>404.2</c:v>
                </c:pt>
                <c:pt idx="94">
                  <c:v>402.8</c:v>
                </c:pt>
                <c:pt idx="95">
                  <c:v>402.8</c:v>
                </c:pt>
                <c:pt idx="96">
                  <c:v>397.8</c:v>
                </c:pt>
                <c:pt idx="97">
                  <c:v>378.7</c:v>
                </c:pt>
                <c:pt idx="98">
                  <c:v>378.7</c:v>
                </c:pt>
                <c:pt idx="99">
                  <c:v>377.4</c:v>
                </c:pt>
                <c:pt idx="100">
                  <c:v>377.4</c:v>
                </c:pt>
                <c:pt idx="101">
                  <c:v>325.39999999999998</c:v>
                </c:pt>
                <c:pt idx="102">
                  <c:v>274.10000000000002</c:v>
                </c:pt>
                <c:pt idx="103">
                  <c:v>207.5</c:v>
                </c:pt>
                <c:pt idx="104">
                  <c:v>168.3</c:v>
                </c:pt>
                <c:pt idx="105">
                  <c:v>126.7</c:v>
                </c:pt>
                <c:pt idx="106">
                  <c:v>59.5</c:v>
                </c:pt>
                <c:pt idx="107">
                  <c:v>-0.7</c:v>
                </c:pt>
                <c:pt idx="108">
                  <c:v>-0.7</c:v>
                </c:pt>
                <c:pt idx="109">
                  <c:v>-35.700000000000003</c:v>
                </c:pt>
                <c:pt idx="110">
                  <c:v>-110</c:v>
                </c:pt>
                <c:pt idx="111">
                  <c:v>-142</c:v>
                </c:pt>
                <c:pt idx="112">
                  <c:v>-155.1</c:v>
                </c:pt>
                <c:pt idx="113">
                  <c:v>-160.80000000000001</c:v>
                </c:pt>
                <c:pt idx="114">
                  <c:v>-160.80000000000001</c:v>
                </c:pt>
                <c:pt idx="115">
                  <c:v>-161.19999999999999</c:v>
                </c:pt>
                <c:pt idx="116">
                  <c:v>-164.5</c:v>
                </c:pt>
                <c:pt idx="117">
                  <c:v>-166.1</c:v>
                </c:pt>
                <c:pt idx="118">
                  <c:v>-166.8</c:v>
                </c:pt>
                <c:pt idx="119">
                  <c:v>-168</c:v>
                </c:pt>
                <c:pt idx="120">
                  <c:v>-170</c:v>
                </c:pt>
                <c:pt idx="121">
                  <c:v>-170.5</c:v>
                </c:pt>
                <c:pt idx="122">
                  <c:v>-170.5</c:v>
                </c:pt>
                <c:pt idx="123">
                  <c:v>-171</c:v>
                </c:pt>
                <c:pt idx="124">
                  <c:v>-171.8</c:v>
                </c:pt>
                <c:pt idx="125">
                  <c:v>-173.8</c:v>
                </c:pt>
                <c:pt idx="126">
                  <c:v>-174</c:v>
                </c:pt>
                <c:pt idx="127">
                  <c:v>-174.7</c:v>
                </c:pt>
                <c:pt idx="128">
                  <c:v>-174.8</c:v>
                </c:pt>
                <c:pt idx="129">
                  <c:v>-175.2</c:v>
                </c:pt>
                <c:pt idx="130">
                  <c:v>-175.3</c:v>
                </c:pt>
                <c:pt idx="131">
                  <c:v>-176.3</c:v>
                </c:pt>
                <c:pt idx="132">
                  <c:v>-177.5</c:v>
                </c:pt>
                <c:pt idx="133">
                  <c:v>-178.2</c:v>
                </c:pt>
                <c:pt idx="134">
                  <c:v>-179.6</c:v>
                </c:pt>
                <c:pt idx="135">
                  <c:v>-180.1</c:v>
                </c:pt>
                <c:pt idx="136">
                  <c:v>-180.4</c:v>
                </c:pt>
                <c:pt idx="137">
                  <c:v>-182.3</c:v>
                </c:pt>
                <c:pt idx="138">
                  <c:v>-183.9</c:v>
                </c:pt>
                <c:pt idx="139">
                  <c:v>-184.1</c:v>
                </c:pt>
                <c:pt idx="140">
                  <c:v>-185.2</c:v>
                </c:pt>
                <c:pt idx="141">
                  <c:v>-185.5</c:v>
                </c:pt>
                <c:pt idx="142">
                  <c:v>-185.5</c:v>
                </c:pt>
                <c:pt idx="143">
                  <c:v>-185.6</c:v>
                </c:pt>
                <c:pt idx="144">
                  <c:v>-185.8</c:v>
                </c:pt>
              </c:numCache>
            </c:numRef>
          </c:xVal>
          <c:yVal>
            <c:numRef>
              <c:f>table2!$W$2:$W$147</c:f>
              <c:numCache>
                <c:formatCode>0.00</c:formatCode>
                <c:ptCount val="146"/>
                <c:pt idx="0">
                  <c:v>0</c:v>
                </c:pt>
                <c:pt idx="1">
                  <c:v>2.564102564102564E-2</c:v>
                </c:pt>
                <c:pt idx="2">
                  <c:v>5.0632911392405063E-2</c:v>
                </c:pt>
                <c:pt idx="3">
                  <c:v>7.4999999999999997E-2</c:v>
                </c:pt>
                <c:pt idx="4">
                  <c:v>9.8765432098765427E-2</c:v>
                </c:pt>
                <c:pt idx="5">
                  <c:v>0.12195121951219512</c:v>
                </c:pt>
                <c:pt idx="6">
                  <c:v>0.14457831325301204</c:v>
                </c:pt>
                <c:pt idx="7">
                  <c:v>0.16666666666666666</c:v>
                </c:pt>
                <c:pt idx="8">
                  <c:v>0.18823529411764706</c:v>
                </c:pt>
                <c:pt idx="9">
                  <c:v>0.20930232558139536</c:v>
                </c:pt>
                <c:pt idx="10">
                  <c:v>0.22988505747126436</c:v>
                </c:pt>
                <c:pt idx="11">
                  <c:v>0.25</c:v>
                </c:pt>
                <c:pt idx="12">
                  <c:v>0.2696629213483146</c:v>
                </c:pt>
                <c:pt idx="13">
                  <c:v>0.28888888888888886</c:v>
                </c:pt>
                <c:pt idx="14">
                  <c:v>0.30769230769230771</c:v>
                </c:pt>
                <c:pt idx="15">
                  <c:v>0.32608695652173914</c:v>
                </c:pt>
                <c:pt idx="16">
                  <c:v>0.34408602150537637</c:v>
                </c:pt>
                <c:pt idx="17">
                  <c:v>0.36170212765957449</c:v>
                </c:pt>
                <c:pt idx="18">
                  <c:v>0.37894736842105264</c:v>
                </c:pt>
                <c:pt idx="19">
                  <c:v>0.39583333333333331</c:v>
                </c:pt>
                <c:pt idx="20">
                  <c:v>0.41237113402061853</c:v>
                </c:pt>
                <c:pt idx="21">
                  <c:v>0.42857142857142855</c:v>
                </c:pt>
                <c:pt idx="22">
                  <c:v>0.44444444444444442</c:v>
                </c:pt>
                <c:pt idx="23">
                  <c:v>0.46</c:v>
                </c:pt>
                <c:pt idx="24">
                  <c:v>0.47524752475247523</c:v>
                </c:pt>
                <c:pt idx="25">
                  <c:v>0.49019607843137253</c:v>
                </c:pt>
                <c:pt idx="26">
                  <c:v>0.50485436893203883</c:v>
                </c:pt>
                <c:pt idx="27">
                  <c:v>0.51923076923076927</c:v>
                </c:pt>
                <c:pt idx="28">
                  <c:v>0.53333333333333333</c:v>
                </c:pt>
                <c:pt idx="29">
                  <c:v>0.54716981132075471</c:v>
                </c:pt>
                <c:pt idx="30">
                  <c:v>0.56074766355140182</c:v>
                </c:pt>
                <c:pt idx="31">
                  <c:v>0.57407407407407407</c:v>
                </c:pt>
                <c:pt idx="32">
                  <c:v>0.58715596330275233</c:v>
                </c:pt>
                <c:pt idx="33">
                  <c:v>0.6</c:v>
                </c:pt>
                <c:pt idx="34">
                  <c:v>0.61261261261261257</c:v>
                </c:pt>
                <c:pt idx="35">
                  <c:v>0.625</c:v>
                </c:pt>
                <c:pt idx="36">
                  <c:v>0.63716814159292035</c:v>
                </c:pt>
                <c:pt idx="37">
                  <c:v>0.64912280701754388</c:v>
                </c:pt>
                <c:pt idx="38">
                  <c:v>0.66086956521739126</c:v>
                </c:pt>
                <c:pt idx="39">
                  <c:v>0.67241379310344829</c:v>
                </c:pt>
                <c:pt idx="40">
                  <c:v>0.68376068376068377</c:v>
                </c:pt>
                <c:pt idx="41">
                  <c:v>0.69491525423728817</c:v>
                </c:pt>
                <c:pt idx="42">
                  <c:v>0.70588235294117652</c:v>
                </c:pt>
                <c:pt idx="43">
                  <c:v>0.71666666666666667</c:v>
                </c:pt>
                <c:pt idx="44">
                  <c:v>0.72727272727272729</c:v>
                </c:pt>
                <c:pt idx="45">
                  <c:v>0.73770491803278693</c:v>
                </c:pt>
                <c:pt idx="46">
                  <c:v>0.74796747967479671</c:v>
                </c:pt>
                <c:pt idx="47">
                  <c:v>0.75806451612903225</c:v>
                </c:pt>
                <c:pt idx="48">
                  <c:v>0.76800000000000002</c:v>
                </c:pt>
                <c:pt idx="49">
                  <c:v>0.77777777777777779</c:v>
                </c:pt>
                <c:pt idx="50">
                  <c:v>0.78740157480314965</c:v>
                </c:pt>
                <c:pt idx="51">
                  <c:v>0.796875</c:v>
                </c:pt>
                <c:pt idx="52">
                  <c:v>0.80620155038759689</c:v>
                </c:pt>
                <c:pt idx="53">
                  <c:v>0.81538461538461537</c:v>
                </c:pt>
                <c:pt idx="54">
                  <c:v>0.82442748091603058</c:v>
                </c:pt>
                <c:pt idx="55">
                  <c:v>0.83333333333333337</c:v>
                </c:pt>
                <c:pt idx="56">
                  <c:v>0.83582089552238803</c:v>
                </c:pt>
                <c:pt idx="57">
                  <c:v>0.82962962962962961</c:v>
                </c:pt>
                <c:pt idx="58">
                  <c:v>0.82962962962962961</c:v>
                </c:pt>
                <c:pt idx="59">
                  <c:v>0.83823529411764708</c:v>
                </c:pt>
                <c:pt idx="60">
                  <c:v>0.84671532846715325</c:v>
                </c:pt>
                <c:pt idx="61">
                  <c:v>0.85507246376811596</c:v>
                </c:pt>
                <c:pt idx="62">
                  <c:v>0.86330935251798557</c:v>
                </c:pt>
                <c:pt idx="63">
                  <c:v>0.87142857142857144</c:v>
                </c:pt>
                <c:pt idx="64">
                  <c:v>0.87323943661971826</c:v>
                </c:pt>
                <c:pt idx="65">
                  <c:v>0.86713286713286708</c:v>
                </c:pt>
                <c:pt idx="66">
                  <c:v>0.86713286713286708</c:v>
                </c:pt>
                <c:pt idx="67">
                  <c:v>0.875</c:v>
                </c:pt>
                <c:pt idx="68">
                  <c:v>0.88275862068965516</c:v>
                </c:pt>
                <c:pt idx="69">
                  <c:v>0.88435374149659862</c:v>
                </c:pt>
                <c:pt idx="70">
                  <c:v>0.8783783783783784</c:v>
                </c:pt>
                <c:pt idx="71">
                  <c:v>0.87248322147651003</c:v>
                </c:pt>
                <c:pt idx="72">
                  <c:v>0.8666666666666667</c:v>
                </c:pt>
                <c:pt idx="73">
                  <c:v>0.8666666666666667</c:v>
                </c:pt>
                <c:pt idx="74">
                  <c:v>0.86842105263157898</c:v>
                </c:pt>
                <c:pt idx="75">
                  <c:v>0.86274509803921573</c:v>
                </c:pt>
                <c:pt idx="76">
                  <c:v>0.86274509803921573</c:v>
                </c:pt>
                <c:pt idx="77">
                  <c:v>0.87012987012987009</c:v>
                </c:pt>
                <c:pt idx="78">
                  <c:v>0.87179487179487181</c:v>
                </c:pt>
                <c:pt idx="79">
                  <c:v>0.86624203821656054</c:v>
                </c:pt>
                <c:pt idx="80">
                  <c:v>0.86075949367088611</c:v>
                </c:pt>
                <c:pt idx="81">
                  <c:v>0.85534591194968557</c:v>
                </c:pt>
                <c:pt idx="82">
                  <c:v>0.85</c:v>
                </c:pt>
                <c:pt idx="83">
                  <c:v>0.84472049689440998</c:v>
                </c:pt>
                <c:pt idx="84">
                  <c:v>0.83950617283950613</c:v>
                </c:pt>
                <c:pt idx="85">
                  <c:v>0.83435582822085885</c:v>
                </c:pt>
                <c:pt idx="86">
                  <c:v>0.82926829268292679</c:v>
                </c:pt>
                <c:pt idx="87">
                  <c:v>0.82424242424242422</c:v>
                </c:pt>
                <c:pt idx="88">
                  <c:v>0.81927710843373491</c:v>
                </c:pt>
                <c:pt idx="89">
                  <c:v>0.81437125748502992</c:v>
                </c:pt>
                <c:pt idx="90">
                  <c:v>0.80952380952380953</c:v>
                </c:pt>
                <c:pt idx="91">
                  <c:v>0.80473372781065089</c:v>
                </c:pt>
                <c:pt idx="92">
                  <c:v>0.8</c:v>
                </c:pt>
                <c:pt idx="93">
                  <c:v>0.79532163742690054</c:v>
                </c:pt>
                <c:pt idx="94">
                  <c:v>0.79069767441860461</c:v>
                </c:pt>
                <c:pt idx="95">
                  <c:v>0.78612716763005785</c:v>
                </c:pt>
                <c:pt idx="96">
                  <c:v>0.78612716763005785</c:v>
                </c:pt>
                <c:pt idx="97">
                  <c:v>0.78857142857142859</c:v>
                </c:pt>
                <c:pt idx="98">
                  <c:v>0.78409090909090906</c:v>
                </c:pt>
                <c:pt idx="99">
                  <c:v>0.77966101694915257</c:v>
                </c:pt>
                <c:pt idx="100">
                  <c:v>0.7752808988764045</c:v>
                </c:pt>
                <c:pt idx="101">
                  <c:v>0.7752808988764045</c:v>
                </c:pt>
                <c:pt idx="102">
                  <c:v>0.78212290502793291</c:v>
                </c:pt>
                <c:pt idx="103">
                  <c:v>0.78888888888888886</c:v>
                </c:pt>
                <c:pt idx="104">
                  <c:v>0.79558011049723754</c:v>
                </c:pt>
                <c:pt idx="105">
                  <c:v>0.80219780219780223</c:v>
                </c:pt>
                <c:pt idx="106">
                  <c:v>0.80874316939890711</c:v>
                </c:pt>
                <c:pt idx="107">
                  <c:v>0.81521739130434778</c:v>
                </c:pt>
                <c:pt idx="108">
                  <c:v>0.82162162162162167</c:v>
                </c:pt>
                <c:pt idx="109">
                  <c:v>0.82352941176470584</c:v>
                </c:pt>
                <c:pt idx="110">
                  <c:v>0.81914893617021278</c:v>
                </c:pt>
                <c:pt idx="111">
                  <c:v>0.81481481481481477</c:v>
                </c:pt>
                <c:pt idx="112">
                  <c:v>0.81052631578947365</c:v>
                </c:pt>
                <c:pt idx="113">
                  <c:v>0.80628272251308897</c:v>
                </c:pt>
                <c:pt idx="114">
                  <c:v>0.80208333333333337</c:v>
                </c:pt>
                <c:pt idx="115">
                  <c:v>0.79792746113989632</c:v>
                </c:pt>
                <c:pt idx="116">
                  <c:v>0.79381443298969068</c:v>
                </c:pt>
                <c:pt idx="117">
                  <c:v>0.78974358974358971</c:v>
                </c:pt>
                <c:pt idx="118">
                  <c:v>0.7857142857142857</c:v>
                </c:pt>
                <c:pt idx="119">
                  <c:v>0.78172588832487311</c:v>
                </c:pt>
                <c:pt idx="120">
                  <c:v>0.77777777777777779</c:v>
                </c:pt>
                <c:pt idx="121">
                  <c:v>0.77386934673366836</c:v>
                </c:pt>
                <c:pt idx="122">
                  <c:v>0.77</c:v>
                </c:pt>
                <c:pt idx="123">
                  <c:v>0.76616915422885568</c:v>
                </c:pt>
                <c:pt idx="124">
                  <c:v>0.76237623762376239</c:v>
                </c:pt>
                <c:pt idx="125">
                  <c:v>0.75862068965517238</c:v>
                </c:pt>
                <c:pt idx="126">
                  <c:v>0.75490196078431371</c:v>
                </c:pt>
                <c:pt idx="127">
                  <c:v>0.75121951219512195</c:v>
                </c:pt>
                <c:pt idx="128">
                  <c:v>0.74757281553398058</c:v>
                </c:pt>
                <c:pt idx="129">
                  <c:v>0.7439613526570048</c:v>
                </c:pt>
                <c:pt idx="130">
                  <c:v>0.74038461538461542</c:v>
                </c:pt>
                <c:pt idx="131">
                  <c:v>0.73684210526315785</c:v>
                </c:pt>
                <c:pt idx="132">
                  <c:v>0.73333333333333328</c:v>
                </c:pt>
                <c:pt idx="133">
                  <c:v>0.72985781990521326</c:v>
                </c:pt>
                <c:pt idx="134">
                  <c:v>0.72641509433962259</c:v>
                </c:pt>
                <c:pt idx="135">
                  <c:v>0.72300469483568075</c:v>
                </c:pt>
                <c:pt idx="136">
                  <c:v>0.71962616822429903</c:v>
                </c:pt>
                <c:pt idx="137">
                  <c:v>0.71627906976744182</c:v>
                </c:pt>
                <c:pt idx="138">
                  <c:v>0.71296296296296291</c:v>
                </c:pt>
                <c:pt idx="139">
                  <c:v>0.70967741935483875</c:v>
                </c:pt>
                <c:pt idx="140">
                  <c:v>0.70642201834862384</c:v>
                </c:pt>
                <c:pt idx="141">
                  <c:v>0.70319634703196343</c:v>
                </c:pt>
                <c:pt idx="142">
                  <c:v>0.7</c:v>
                </c:pt>
                <c:pt idx="143">
                  <c:v>0.69683257918552033</c:v>
                </c:pt>
                <c:pt idx="144">
                  <c:v>0.69369369369369371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B4-2C4A-B7A9-E70C5611B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495592"/>
        <c:axId val="758495200"/>
      </c:scatterChart>
      <c:valAx>
        <c:axId val="758495592"/>
        <c:scaling>
          <c:orientation val="minMax"/>
          <c:max val="1100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8495200"/>
        <c:crosses val="autoZero"/>
        <c:crossBetween val="midCat"/>
      </c:valAx>
      <c:valAx>
        <c:axId val="75849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F1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8495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412751</xdr:colOff>
      <xdr:row>7</xdr:row>
      <xdr:rowOff>127000</xdr:rowOff>
    </xdr:from>
    <xdr:to>
      <xdr:col>44</xdr:col>
      <xdr:colOff>508001</xdr:colOff>
      <xdr:row>25</xdr:row>
      <xdr:rowOff>158749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380998</xdr:colOff>
      <xdr:row>9</xdr:row>
      <xdr:rowOff>15875</xdr:rowOff>
    </xdr:from>
    <xdr:to>
      <xdr:col>32</xdr:col>
      <xdr:colOff>381000</xdr:colOff>
      <xdr:row>28</xdr:row>
      <xdr:rowOff>79375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658812</xdr:colOff>
      <xdr:row>32</xdr:row>
      <xdr:rowOff>83344</xdr:rowOff>
    </xdr:from>
    <xdr:to>
      <xdr:col>40</xdr:col>
      <xdr:colOff>575468</xdr:colOff>
      <xdr:row>62</xdr:row>
      <xdr:rowOff>107155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6"/>
  <sheetViews>
    <sheetView tabSelected="1" zoomScale="80" zoomScaleNormal="80" workbookViewId="0">
      <selection activeCell="S12" sqref="S12"/>
    </sheetView>
  </sheetViews>
  <sheetFormatPr baseColWidth="10" defaultColWidth="8.83203125" defaultRowHeight="15" x14ac:dyDescent="0.2"/>
  <cols>
    <col min="6" max="6" width="9.1640625" style="2"/>
    <col min="8" max="8" width="9.33203125" style="2" bestFit="1" customWidth="1"/>
    <col min="10" max="12" width="9.1640625" style="2"/>
  </cols>
  <sheetData>
    <row r="1" spans="1:23" x14ac:dyDescent="0.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s="2" t="s">
        <v>5</v>
      </c>
      <c r="G1" s="1" t="s">
        <v>6</v>
      </c>
      <c r="H1" s="2" t="s">
        <v>7</v>
      </c>
      <c r="I1" s="1" t="s">
        <v>140</v>
      </c>
      <c r="J1" s="2" t="s">
        <v>148</v>
      </c>
      <c r="K1" s="2" t="s">
        <v>149</v>
      </c>
      <c r="L1" s="2" t="s">
        <v>150</v>
      </c>
      <c r="N1" t="s">
        <v>141</v>
      </c>
      <c r="O1">
        <v>186</v>
      </c>
      <c r="V1" s="1" t="s">
        <v>6</v>
      </c>
      <c r="W1" t="s">
        <v>150</v>
      </c>
    </row>
    <row r="2" spans="1:23" x14ac:dyDescent="0.2">
      <c r="A2" t="s">
        <v>9</v>
      </c>
      <c r="B2" s="1" t="s">
        <v>10</v>
      </c>
      <c r="C2" s="2">
        <v>8</v>
      </c>
      <c r="D2" s="2">
        <v>381</v>
      </c>
      <c r="E2" s="2">
        <v>1</v>
      </c>
      <c r="F2">
        <v>384</v>
      </c>
      <c r="G2" s="2">
        <v>970.3</v>
      </c>
      <c r="H2" s="2">
        <v>1.5E-290</v>
      </c>
      <c r="I2" t="s">
        <v>11</v>
      </c>
      <c r="J2" s="2">
        <f>1-((COUNTIF(I3:I$150,"no")+O$1-O$2)/(O$1-O$3))</f>
        <v>0</v>
      </c>
      <c r="K2" s="2">
        <f>COUNTIF(I$1:I1,"yes")/O$3</f>
        <v>0</v>
      </c>
      <c r="L2" s="2">
        <f>2*COUNTIF(I$1:I1,"yes")/(COUNTIF(I$1:I1,"yes")+O$3+(O$1-O$3-(COUNTIF(I3:I$441,"no")+O$1-O$2)))</f>
        <v>0</v>
      </c>
      <c r="N2" t="s">
        <v>142</v>
      </c>
      <c r="O2">
        <v>145</v>
      </c>
      <c r="V2" s="2">
        <v>970.3</v>
      </c>
      <c r="W2" s="2">
        <f>2*COUNTIF(I$1:I1,"yes")/(COUNTIF(I$1:I1,"yes")+O$3+(O$1-O$3-(COUNTIF(I3:I$441,"no")+O$1-O$2)))</f>
        <v>0</v>
      </c>
    </row>
    <row r="3" spans="1:23" x14ac:dyDescent="0.2">
      <c r="A3" t="s">
        <v>12</v>
      </c>
      <c r="B3" s="1" t="s">
        <v>10</v>
      </c>
      <c r="C3" s="2">
        <v>8</v>
      </c>
      <c r="D3" s="2">
        <v>381</v>
      </c>
      <c r="E3" s="2">
        <v>1</v>
      </c>
      <c r="F3">
        <v>384</v>
      </c>
      <c r="G3" s="2">
        <v>970.3</v>
      </c>
      <c r="H3" s="2">
        <v>1.5E-290</v>
      </c>
      <c r="I3" t="s">
        <v>11</v>
      </c>
      <c r="J3" s="2">
        <f>1-((COUNTIF(I4:I$150,"no")+O$1-O$2)/(O$1-O$3))</f>
        <v>0</v>
      </c>
      <c r="K3" s="2">
        <f>COUNTIF(I$1:I2,"yes")/O$3</f>
        <v>1.2987012987012988E-2</v>
      </c>
      <c r="L3" s="2">
        <f>2*COUNTIF(I$1:I2,"yes")/(COUNTIF(I$1:I2,"yes")+O$3+(O$1-O$3-(COUNTIF(I4:I$441,"no")+O$1-O$2)))</f>
        <v>2.564102564102564E-2</v>
      </c>
      <c r="N3" t="s">
        <v>143</v>
      </c>
      <c r="O3">
        <v>77</v>
      </c>
      <c r="V3" s="2">
        <v>970.3</v>
      </c>
      <c r="W3" s="2">
        <f>2*COUNTIF(I$1:I2,"yes")/(COUNTIF(I$1:I2,"yes")+O$3+(O$1-O$3-(COUNTIF(I4:I$441,"no")+O$1-O$2)))</f>
        <v>2.564102564102564E-2</v>
      </c>
    </row>
    <row r="4" spans="1:23" x14ac:dyDescent="0.2">
      <c r="A4" t="s">
        <v>13</v>
      </c>
      <c r="B4" s="1" t="s">
        <v>10</v>
      </c>
      <c r="C4" s="2">
        <v>8</v>
      </c>
      <c r="D4" s="2">
        <v>381</v>
      </c>
      <c r="E4" s="2">
        <v>1</v>
      </c>
      <c r="F4">
        <v>384</v>
      </c>
      <c r="G4" s="2">
        <v>970.3</v>
      </c>
      <c r="H4" s="2">
        <v>1.5E-290</v>
      </c>
      <c r="I4" t="s">
        <v>11</v>
      </c>
      <c r="J4" s="2">
        <f>1-((COUNTIF(I5:I$150,"no")+O$1-O$2)/(O$1-O$3))</f>
        <v>0</v>
      </c>
      <c r="K4" s="2">
        <f>COUNTIF(I$1:I3,"yes")/O$3</f>
        <v>2.5974025974025976E-2</v>
      </c>
      <c r="L4" s="2">
        <f>2*COUNTIF(I$1:I3,"yes")/(COUNTIF(I$1:I3,"yes")+O$3+(O$1-O$3-(COUNTIF(I5:I$441,"no")+O$1-O$2)))</f>
        <v>5.0632911392405063E-2</v>
      </c>
      <c r="V4" s="2">
        <v>970.3</v>
      </c>
      <c r="W4" s="2">
        <f>2*COUNTIF(I$1:I3,"yes")/(COUNTIF(I$1:I3,"yes")+O$3+(O$1-O$3-(COUNTIF(I5:I$441,"no")+O$1-O$2)))</f>
        <v>5.0632911392405063E-2</v>
      </c>
    </row>
    <row r="5" spans="1:23" x14ac:dyDescent="0.2">
      <c r="A5" t="s">
        <v>14</v>
      </c>
      <c r="B5" s="1" t="s">
        <v>10</v>
      </c>
      <c r="C5" s="2">
        <v>8</v>
      </c>
      <c r="D5" s="2">
        <v>381</v>
      </c>
      <c r="E5" s="2">
        <v>1</v>
      </c>
      <c r="F5">
        <v>384</v>
      </c>
      <c r="G5" s="2">
        <v>970.3</v>
      </c>
      <c r="H5" s="2">
        <v>1.5E-290</v>
      </c>
      <c r="I5" t="s">
        <v>11</v>
      </c>
      <c r="J5" s="2">
        <f>1-((COUNTIF(I6:I$150,"no")+O$1-O$2)/(O$1-O$3))</f>
        <v>0</v>
      </c>
      <c r="K5" s="2">
        <f>COUNTIF(I$1:I4,"yes")/O$3</f>
        <v>3.896103896103896E-2</v>
      </c>
      <c r="L5" s="2">
        <f>2*COUNTIF(I$1:I4,"yes")/(COUNTIF(I$1:I4,"yes")+O$3+(O$1-O$3-(COUNTIF(I6:I$441,"no")+O$1-O$2)))</f>
        <v>7.4999999999999997E-2</v>
      </c>
      <c r="O5" t="s">
        <v>146</v>
      </c>
      <c r="P5" t="s">
        <v>147</v>
      </c>
      <c r="V5" s="2">
        <v>970.3</v>
      </c>
      <c r="W5" s="2">
        <f>2*COUNTIF(I$1:I4,"yes")/(COUNTIF(I$1:I4,"yes")+O$3+(O$1-O$3-(COUNTIF(I6:I$441,"no")+O$1-O$2)))</f>
        <v>7.4999999999999997E-2</v>
      </c>
    </row>
    <row r="6" spans="1:23" x14ac:dyDescent="0.2">
      <c r="A6" t="s">
        <v>15</v>
      </c>
      <c r="B6" s="1" t="s">
        <v>10</v>
      </c>
      <c r="C6" s="2">
        <v>8</v>
      </c>
      <c r="D6" s="2">
        <v>380</v>
      </c>
      <c r="E6" s="2">
        <v>1</v>
      </c>
      <c r="F6">
        <v>384</v>
      </c>
      <c r="G6" s="2">
        <v>968.6</v>
      </c>
      <c r="H6" s="2">
        <v>5.1E-290</v>
      </c>
      <c r="I6" t="s">
        <v>11</v>
      </c>
      <c r="J6" s="2">
        <f>1-((COUNTIF(I7:I$150,"no")+O$1-O$2)/(O$1-O$3))</f>
        <v>0</v>
      </c>
      <c r="K6" s="2">
        <f>COUNTIF(I$1:I5,"yes")/O$3</f>
        <v>5.1948051948051951E-2</v>
      </c>
      <c r="L6" s="2">
        <f>2*COUNTIF(I$1:I5,"yes")/(COUNTIF(I$1:I5,"yes")+O$3+(O$1-O$3-(COUNTIF(I7:I$441,"no")+O$1-O$2)))</f>
        <v>9.8765432098765427E-2</v>
      </c>
      <c r="N6" t="s">
        <v>144</v>
      </c>
      <c r="O6">
        <f>COUNTIF(I:I,"yes")</f>
        <v>77</v>
      </c>
      <c r="P6">
        <f>COUNTIF(I3:I$150,"no")+O$1-O$2</f>
        <v>109</v>
      </c>
      <c r="Q6">
        <v>186</v>
      </c>
      <c r="V6" s="2">
        <v>968.6</v>
      </c>
      <c r="W6" s="2">
        <f>2*COUNTIF(I$1:I5,"yes")/(COUNTIF(I$1:I5,"yes")+O$3+(O$1-O$3-(COUNTIF(I7:I$441,"no")+O$1-O$2)))</f>
        <v>9.8765432098765427E-2</v>
      </c>
    </row>
    <row r="7" spans="1:23" x14ac:dyDescent="0.2">
      <c r="A7" t="s">
        <v>16</v>
      </c>
      <c r="B7" s="1" t="s">
        <v>10</v>
      </c>
      <c r="C7" s="2">
        <v>8</v>
      </c>
      <c r="D7" s="2">
        <v>380</v>
      </c>
      <c r="E7" s="2">
        <v>1</v>
      </c>
      <c r="F7">
        <v>384</v>
      </c>
      <c r="G7" s="2">
        <v>968.6</v>
      </c>
      <c r="H7" s="2">
        <v>5.1E-290</v>
      </c>
      <c r="I7" t="s">
        <v>11</v>
      </c>
      <c r="J7" s="2">
        <f>1-((COUNTIF(I8:I$150,"no")+O$1-O$2)/(O$1-O$3))</f>
        <v>0</v>
      </c>
      <c r="K7" s="2">
        <f>COUNTIF(I$1:I6,"yes")/O$3</f>
        <v>6.4935064935064929E-2</v>
      </c>
      <c r="L7" s="2">
        <f>2*COUNTIF(I$1:I6,"yes")/(COUNTIF(I$1:I6,"yes")+O$3+(O$1-O$3-(COUNTIF(I8:I$441,"no")+O$1-O$2)))</f>
        <v>0.12195121951219512</v>
      </c>
      <c r="N7" t="s">
        <v>145</v>
      </c>
      <c r="O7">
        <f>(O$1-O$3) - P6</f>
        <v>0</v>
      </c>
      <c r="P7">
        <v>37</v>
      </c>
      <c r="Q7">
        <v>37</v>
      </c>
      <c r="V7" s="2">
        <v>968.6</v>
      </c>
      <c r="W7" s="2">
        <f>2*COUNTIF(I$1:I6,"yes")/(COUNTIF(I$1:I6,"yes")+O$3+(O$1-O$3-(COUNTIF(I8:I$441,"no")+O$1-O$2)))</f>
        <v>0.12195121951219512</v>
      </c>
    </row>
    <row r="8" spans="1:23" x14ac:dyDescent="0.2">
      <c r="A8" t="s">
        <v>17</v>
      </c>
      <c r="B8" s="1" t="s">
        <v>10</v>
      </c>
      <c r="C8" s="2">
        <v>8</v>
      </c>
      <c r="D8" s="2">
        <v>380</v>
      </c>
      <c r="E8" s="2">
        <v>1</v>
      </c>
      <c r="F8">
        <v>384</v>
      </c>
      <c r="G8" s="2">
        <v>968.6</v>
      </c>
      <c r="H8" s="2">
        <v>5.1E-290</v>
      </c>
      <c r="I8" t="s">
        <v>11</v>
      </c>
      <c r="J8" s="2">
        <f>1-((COUNTIF(I9:I$150,"no")+O$1-O$2)/(O$1-O$3))</f>
        <v>0</v>
      </c>
      <c r="K8" s="2">
        <f>COUNTIF(I$1:I7,"yes")/O$3</f>
        <v>7.792207792207792E-2</v>
      </c>
      <c r="L8" s="2">
        <f>2*COUNTIF(I$1:I7,"yes")/(COUNTIF(I$1:I7,"yes")+O$3+(O$1-O$3-(COUNTIF(I9:I$441,"no")+O$1-O$2)))</f>
        <v>0.14457831325301204</v>
      </c>
      <c r="O8">
        <v>77</v>
      </c>
      <c r="P8">
        <v>186</v>
      </c>
      <c r="V8" s="2">
        <v>968.6</v>
      </c>
      <c r="W8" s="2">
        <f>2*COUNTIF(I$1:I7,"yes")/(COUNTIF(I$1:I7,"yes")+O$3+(O$1-O$3-(COUNTIF(I9:I$441,"no")+O$1-O$2)))</f>
        <v>0.14457831325301204</v>
      </c>
    </row>
    <row r="9" spans="1:23" x14ac:dyDescent="0.2">
      <c r="A9" t="s">
        <v>18</v>
      </c>
      <c r="B9" s="1" t="s">
        <v>10</v>
      </c>
      <c r="C9" s="2">
        <v>8</v>
      </c>
      <c r="D9" s="2">
        <v>380</v>
      </c>
      <c r="E9" s="2">
        <v>1</v>
      </c>
      <c r="F9">
        <v>384</v>
      </c>
      <c r="G9" s="2">
        <v>968.6</v>
      </c>
      <c r="H9" s="2">
        <v>5.1E-290</v>
      </c>
      <c r="I9" t="s">
        <v>11</v>
      </c>
      <c r="J9" s="2">
        <f>1-((COUNTIF(I10:I$150,"no")+O$1-O$2)/(O$1-O$3))</f>
        <v>0</v>
      </c>
      <c r="K9" s="2">
        <f>COUNTIF(I$1:I8,"yes")/O$3</f>
        <v>9.0909090909090912E-2</v>
      </c>
      <c r="L9" s="2">
        <f>2*COUNTIF(I$1:I8,"yes")/(COUNTIF(I$1:I8,"yes")+O$3+(O$1-O$3-(COUNTIF(I10:I$441,"no")+O$1-O$2)))</f>
        <v>0.16666666666666666</v>
      </c>
      <c r="V9" s="2">
        <v>968.6</v>
      </c>
      <c r="W9" s="2">
        <f>2*COUNTIF(I$1:I8,"yes")/(COUNTIF(I$1:I8,"yes")+O$3+(O$1-O$3-(COUNTIF(I10:I$441,"no")+O$1-O$2)))</f>
        <v>0.16666666666666666</v>
      </c>
    </row>
    <row r="10" spans="1:23" x14ac:dyDescent="0.2">
      <c r="A10" t="s">
        <v>19</v>
      </c>
      <c r="B10" s="1" t="s">
        <v>10</v>
      </c>
      <c r="C10" s="2">
        <v>8</v>
      </c>
      <c r="D10" s="2">
        <v>381</v>
      </c>
      <c r="E10" s="2">
        <v>1</v>
      </c>
      <c r="F10">
        <v>384</v>
      </c>
      <c r="G10" s="2">
        <v>968</v>
      </c>
      <c r="H10" s="2">
        <v>7.5999999999999995E-290</v>
      </c>
      <c r="I10" t="s">
        <v>11</v>
      </c>
      <c r="J10" s="2">
        <f>1-((COUNTIF(I11:I$150,"no")+O$1-O$2)/(O$1-O$3))</f>
        <v>0</v>
      </c>
      <c r="K10" s="2">
        <f>COUNTIF(I$1:I9,"yes")/O$3</f>
        <v>0.1038961038961039</v>
      </c>
      <c r="L10" s="2">
        <f>2*COUNTIF(I$1:I9,"yes")/(COUNTIF(I$1:I9,"yes")+O$3+(O$1-O$3-(COUNTIF(I11:I$441,"no")+O$1-O$2)))</f>
        <v>0.18823529411764706</v>
      </c>
      <c r="V10" s="2">
        <v>968</v>
      </c>
      <c r="W10" s="2">
        <f>2*COUNTIF(I$1:I9,"yes")/(COUNTIF(I$1:I9,"yes")+O$3+(O$1-O$3-(COUNTIF(I11:I$441,"no")+O$1-O$2)))</f>
        <v>0.18823529411764706</v>
      </c>
    </row>
    <row r="11" spans="1:23" x14ac:dyDescent="0.2">
      <c r="A11" t="s">
        <v>20</v>
      </c>
      <c r="B11" s="1" t="s">
        <v>10</v>
      </c>
      <c r="C11" s="2">
        <v>8</v>
      </c>
      <c r="D11" s="2">
        <v>379</v>
      </c>
      <c r="E11" s="2">
        <v>1</v>
      </c>
      <c r="F11">
        <v>384</v>
      </c>
      <c r="G11" s="2">
        <v>966.1</v>
      </c>
      <c r="H11" s="2">
        <v>2.7999999999999999E-289</v>
      </c>
      <c r="I11" t="s">
        <v>11</v>
      </c>
      <c r="J11" s="2">
        <f>1-((COUNTIF(I12:I$150,"no")+O$1-O$2)/(O$1-O$3))</f>
        <v>0</v>
      </c>
      <c r="K11" s="2">
        <f>COUNTIF(I$1:I10,"yes")/O$3</f>
        <v>0.11688311688311688</v>
      </c>
      <c r="L11" s="2">
        <f>2*COUNTIF(I$1:I10,"yes")/(COUNTIF(I$1:I10,"yes")+O$3+(O$1-O$3-(COUNTIF(I12:I$441,"no")+O$1-O$2)))</f>
        <v>0.20930232558139536</v>
      </c>
      <c r="V11" s="2">
        <v>966.1</v>
      </c>
      <c r="W11" s="2">
        <f>2*COUNTIF(I$1:I10,"yes")/(COUNTIF(I$1:I10,"yes")+O$3+(O$1-O$3-(COUNTIF(I12:I$441,"no")+O$1-O$2)))</f>
        <v>0.20930232558139536</v>
      </c>
    </row>
    <row r="12" spans="1:23" x14ac:dyDescent="0.2">
      <c r="A12" t="s">
        <v>21</v>
      </c>
      <c r="B12" s="1" t="s">
        <v>10</v>
      </c>
      <c r="C12" s="2">
        <v>8</v>
      </c>
      <c r="D12" s="2">
        <v>379</v>
      </c>
      <c r="E12" s="2">
        <v>1</v>
      </c>
      <c r="F12">
        <v>384</v>
      </c>
      <c r="G12" s="2">
        <v>963.7</v>
      </c>
      <c r="H12" s="2">
        <v>1.5E-288</v>
      </c>
      <c r="I12" t="s">
        <v>11</v>
      </c>
      <c r="J12" s="2">
        <f>1-((COUNTIF(I13:I$150,"no")+O$1-O$2)/(O$1-O$3))</f>
        <v>0</v>
      </c>
      <c r="K12" s="2">
        <f>COUNTIF(I$1:I11,"yes")/O$3</f>
        <v>0.12987012987012986</v>
      </c>
      <c r="L12" s="2">
        <f>2*COUNTIF(I$1:I11,"yes")/(COUNTIF(I$1:I11,"yes")+O$3+(O$1-O$3-(COUNTIF(I13:I$441,"no")+O$1-O$2)))</f>
        <v>0.22988505747126436</v>
      </c>
      <c r="V12" s="2">
        <v>963.7</v>
      </c>
      <c r="W12" s="2">
        <f>2*COUNTIF(I$1:I11,"yes")/(COUNTIF(I$1:I11,"yes")+O$3+(O$1-O$3-(COUNTIF(I13:I$441,"no")+O$1-O$2)))</f>
        <v>0.22988505747126436</v>
      </c>
    </row>
    <row r="13" spans="1:23" x14ac:dyDescent="0.2">
      <c r="A13" t="s">
        <v>22</v>
      </c>
      <c r="B13" s="1" t="s">
        <v>10</v>
      </c>
      <c r="C13" s="2">
        <v>8</v>
      </c>
      <c r="D13" s="2">
        <v>379</v>
      </c>
      <c r="E13" s="2">
        <v>1</v>
      </c>
      <c r="F13">
        <v>384</v>
      </c>
      <c r="G13" s="2">
        <v>963.7</v>
      </c>
      <c r="H13" s="2">
        <v>1.5E-288</v>
      </c>
      <c r="I13" t="s">
        <v>11</v>
      </c>
      <c r="J13" s="2">
        <f>1-((COUNTIF(I14:I$150,"no")+O$1-O$2)/(O$1-O$3))</f>
        <v>0</v>
      </c>
      <c r="K13" s="2">
        <f>COUNTIF(I$1:I12,"yes")/O$3</f>
        <v>0.14285714285714285</v>
      </c>
      <c r="L13" s="2">
        <f>2*COUNTIF(I$1:I12,"yes")/(COUNTIF(I$1:I12,"yes")+O$3+(O$1-O$3-(COUNTIF(I14:I$441,"no")+O$1-O$2)))</f>
        <v>0.25</v>
      </c>
      <c r="V13" s="2">
        <v>963.7</v>
      </c>
      <c r="W13" s="2">
        <f>2*COUNTIF(I$1:I12,"yes")/(COUNTIF(I$1:I12,"yes")+O$3+(O$1-O$3-(COUNTIF(I14:I$441,"no")+O$1-O$2)))</f>
        <v>0.25</v>
      </c>
    </row>
    <row r="14" spans="1:23" x14ac:dyDescent="0.2">
      <c r="A14" t="s">
        <v>23</v>
      </c>
      <c r="B14" s="1" t="s">
        <v>10</v>
      </c>
      <c r="C14" s="2">
        <v>8</v>
      </c>
      <c r="D14" s="2">
        <v>379</v>
      </c>
      <c r="E14" s="2">
        <v>1</v>
      </c>
      <c r="F14">
        <v>384</v>
      </c>
      <c r="G14" s="2">
        <v>963.7</v>
      </c>
      <c r="H14" s="2">
        <v>1.5E-288</v>
      </c>
      <c r="I14" t="s">
        <v>11</v>
      </c>
      <c r="J14" s="2">
        <f>1-((COUNTIF(I15:I$150,"no")+O$1-O$2)/(O$1-O$3))</f>
        <v>0</v>
      </c>
      <c r="K14" s="2">
        <f>COUNTIF(I$1:I13,"yes")/O$3</f>
        <v>0.15584415584415584</v>
      </c>
      <c r="L14" s="2">
        <f>2*COUNTIF(I$1:I13,"yes")/(COUNTIF(I$1:I13,"yes")+O$3+(O$1-O$3-(COUNTIF(I15:I$441,"no")+O$1-O$2)))</f>
        <v>0.2696629213483146</v>
      </c>
      <c r="V14" s="2">
        <v>963.7</v>
      </c>
      <c r="W14" s="2">
        <f>2*COUNTIF(I$1:I13,"yes")/(COUNTIF(I$1:I13,"yes")+O$3+(O$1-O$3-(COUNTIF(I15:I$441,"no")+O$1-O$2)))</f>
        <v>0.2696629213483146</v>
      </c>
    </row>
    <row r="15" spans="1:23" x14ac:dyDescent="0.2">
      <c r="A15" t="s">
        <v>24</v>
      </c>
      <c r="B15" s="1" t="s">
        <v>10</v>
      </c>
      <c r="C15" s="2">
        <v>8</v>
      </c>
      <c r="D15" s="2">
        <v>379</v>
      </c>
      <c r="E15" s="2">
        <v>1</v>
      </c>
      <c r="F15">
        <v>384</v>
      </c>
      <c r="G15" s="2">
        <v>963.7</v>
      </c>
      <c r="H15" s="2">
        <v>1.5E-288</v>
      </c>
      <c r="I15" t="s">
        <v>11</v>
      </c>
      <c r="J15" s="2">
        <f>1-((COUNTIF(I16:I$150,"no")+O$1-O$2)/(O$1-O$3))</f>
        <v>0</v>
      </c>
      <c r="K15" s="2">
        <f>COUNTIF(I$1:I14,"yes")/O$3</f>
        <v>0.16883116883116883</v>
      </c>
      <c r="L15" s="2">
        <f>2*COUNTIF(I$1:I14,"yes")/(COUNTIF(I$1:I14,"yes")+O$3+(O$1-O$3-(COUNTIF(I16:I$441,"no")+O$1-O$2)))</f>
        <v>0.28888888888888886</v>
      </c>
      <c r="V15" s="2">
        <v>963.7</v>
      </c>
      <c r="W15" s="2">
        <f>2*COUNTIF(I$1:I14,"yes")/(COUNTIF(I$1:I14,"yes")+O$3+(O$1-O$3-(COUNTIF(I16:I$441,"no")+O$1-O$2)))</f>
        <v>0.28888888888888886</v>
      </c>
    </row>
    <row r="16" spans="1:23" x14ac:dyDescent="0.2">
      <c r="A16" t="s">
        <v>25</v>
      </c>
      <c r="B16" s="1" t="s">
        <v>10</v>
      </c>
      <c r="C16" s="2">
        <v>8</v>
      </c>
      <c r="D16" s="2">
        <v>379</v>
      </c>
      <c r="E16" s="2">
        <v>1</v>
      </c>
      <c r="F16">
        <v>384</v>
      </c>
      <c r="G16" s="2">
        <v>963.6</v>
      </c>
      <c r="H16" s="2">
        <v>1.6E-288</v>
      </c>
      <c r="I16" t="s">
        <v>11</v>
      </c>
      <c r="J16" s="2">
        <f>1-((COUNTIF(I17:I$150,"no")+O$1-O$2)/(O$1-O$3))</f>
        <v>0</v>
      </c>
      <c r="K16" s="2">
        <f>COUNTIF(I$1:I15,"yes")/O$3</f>
        <v>0.18181818181818182</v>
      </c>
      <c r="L16" s="2">
        <f>2*COUNTIF(I$1:I15,"yes")/(COUNTIF(I$1:I15,"yes")+O$3+(O$1-O$3-(COUNTIF(I17:I$441,"no")+O$1-O$2)))</f>
        <v>0.30769230769230771</v>
      </c>
      <c r="V16" s="2">
        <v>963.6</v>
      </c>
      <c r="W16" s="2">
        <f>2*COUNTIF(I$1:I15,"yes")/(COUNTIF(I$1:I15,"yes")+O$3+(O$1-O$3-(COUNTIF(I17:I$441,"no")+O$1-O$2)))</f>
        <v>0.30769230769230771</v>
      </c>
    </row>
    <row r="17" spans="1:23" x14ac:dyDescent="0.2">
      <c r="A17" t="s">
        <v>26</v>
      </c>
      <c r="B17" s="1" t="s">
        <v>10</v>
      </c>
      <c r="C17" s="2">
        <v>8</v>
      </c>
      <c r="D17" s="2">
        <v>379</v>
      </c>
      <c r="E17" s="2">
        <v>1</v>
      </c>
      <c r="F17">
        <v>384</v>
      </c>
      <c r="G17" s="2">
        <v>963.6</v>
      </c>
      <c r="H17" s="2">
        <v>1.6E-288</v>
      </c>
      <c r="I17" t="s">
        <v>11</v>
      </c>
      <c r="J17" s="2">
        <f>1-((COUNTIF(I18:I$150,"no")+O$1-O$2)/(O$1-O$3))</f>
        <v>0</v>
      </c>
      <c r="K17" s="2">
        <f>COUNTIF(I$1:I16,"yes")/O$3</f>
        <v>0.19480519480519481</v>
      </c>
      <c r="L17" s="2">
        <f>2*COUNTIF(I$1:I16,"yes")/(COUNTIF(I$1:I16,"yes")+O$3+(O$1-O$3-(COUNTIF(I18:I$441,"no")+O$1-O$2)))</f>
        <v>0.32608695652173914</v>
      </c>
      <c r="V17" s="2">
        <v>963.6</v>
      </c>
      <c r="W17" s="2">
        <f>2*COUNTIF(I$1:I16,"yes")/(COUNTIF(I$1:I16,"yes")+O$3+(O$1-O$3-(COUNTIF(I18:I$441,"no")+O$1-O$2)))</f>
        <v>0.32608695652173914</v>
      </c>
    </row>
    <row r="18" spans="1:23" x14ac:dyDescent="0.2">
      <c r="A18" t="s">
        <v>27</v>
      </c>
      <c r="B18" s="1" t="s">
        <v>10</v>
      </c>
      <c r="C18" s="2">
        <v>8</v>
      </c>
      <c r="D18" s="2">
        <v>379</v>
      </c>
      <c r="E18" s="2">
        <v>1</v>
      </c>
      <c r="F18">
        <v>384</v>
      </c>
      <c r="G18" s="2">
        <v>963.6</v>
      </c>
      <c r="H18" s="2">
        <v>1.6E-288</v>
      </c>
      <c r="I18" t="s">
        <v>11</v>
      </c>
      <c r="J18" s="2">
        <f>1-((COUNTIF(I19:I$150,"no")+O$1-O$2)/(O$1-O$3))</f>
        <v>0</v>
      </c>
      <c r="K18" s="2">
        <f>COUNTIF(I$1:I17,"yes")/O$3</f>
        <v>0.20779220779220781</v>
      </c>
      <c r="L18" s="2">
        <f>2*COUNTIF(I$1:I17,"yes")/(COUNTIF(I$1:I17,"yes")+O$3+(O$1-O$3-(COUNTIF(I19:I$441,"no")+O$1-O$2)))</f>
        <v>0.34408602150537637</v>
      </c>
      <c r="V18" s="2">
        <v>963.6</v>
      </c>
      <c r="W18" s="2">
        <f>2*COUNTIF(I$1:I17,"yes")/(COUNTIF(I$1:I17,"yes")+O$3+(O$1-O$3-(COUNTIF(I19:I$441,"no")+O$1-O$2)))</f>
        <v>0.34408602150537637</v>
      </c>
    </row>
    <row r="19" spans="1:23" x14ac:dyDescent="0.2">
      <c r="A19" t="s">
        <v>28</v>
      </c>
      <c r="B19" s="1" t="s">
        <v>10</v>
      </c>
      <c r="C19" s="2">
        <v>8</v>
      </c>
      <c r="D19" s="2">
        <v>379</v>
      </c>
      <c r="E19" s="2">
        <v>1</v>
      </c>
      <c r="F19">
        <v>384</v>
      </c>
      <c r="G19" s="2">
        <v>960</v>
      </c>
      <c r="H19" s="2">
        <v>1.8999999999999999E-287</v>
      </c>
      <c r="I19" t="s">
        <v>11</v>
      </c>
      <c r="J19" s="2">
        <f>1-((COUNTIF(I20:I$150,"no")+O$1-O$2)/(O$1-O$3))</f>
        <v>0</v>
      </c>
      <c r="K19" s="2">
        <f>COUNTIF(I$1:I18,"yes")/O$3</f>
        <v>0.22077922077922077</v>
      </c>
      <c r="L19" s="2">
        <f>2*COUNTIF(I$1:I18,"yes")/(COUNTIF(I$1:I18,"yes")+O$3+(O$1-O$3-(COUNTIF(I20:I$441,"no")+O$1-O$2)))</f>
        <v>0.36170212765957449</v>
      </c>
      <c r="V19" s="2">
        <v>960</v>
      </c>
      <c r="W19" s="2">
        <f>2*COUNTIF(I$1:I18,"yes")/(COUNTIF(I$1:I18,"yes")+O$3+(O$1-O$3-(COUNTIF(I20:I$441,"no")+O$1-O$2)))</f>
        <v>0.36170212765957449</v>
      </c>
    </row>
    <row r="20" spans="1:23" x14ac:dyDescent="0.2">
      <c r="A20" t="s">
        <v>29</v>
      </c>
      <c r="B20" s="1" t="s">
        <v>10</v>
      </c>
      <c r="C20" s="2">
        <v>8</v>
      </c>
      <c r="D20" s="2">
        <v>379</v>
      </c>
      <c r="E20" s="2">
        <v>1</v>
      </c>
      <c r="F20">
        <v>384</v>
      </c>
      <c r="G20" s="2">
        <v>960</v>
      </c>
      <c r="H20" s="2">
        <v>1.8999999999999999E-287</v>
      </c>
      <c r="I20" t="s">
        <v>11</v>
      </c>
      <c r="J20" s="2">
        <f>1-((COUNTIF(I21:I$150,"no")+O$1-O$2)/(O$1-O$3))</f>
        <v>0</v>
      </c>
      <c r="K20" s="2">
        <f>COUNTIF(I$1:I19,"yes")/O$3</f>
        <v>0.23376623376623376</v>
      </c>
      <c r="L20" s="2">
        <f>2*COUNTIF(I$1:I19,"yes")/(COUNTIF(I$1:I19,"yes")+O$3+(O$1-O$3-(COUNTIF(I21:I$441,"no")+O$1-O$2)))</f>
        <v>0.37894736842105264</v>
      </c>
      <c r="V20" s="2">
        <v>960</v>
      </c>
      <c r="W20" s="2">
        <f>2*COUNTIF(I$1:I19,"yes")/(COUNTIF(I$1:I19,"yes")+O$3+(O$1-O$3-(COUNTIF(I21:I$441,"no")+O$1-O$2)))</f>
        <v>0.37894736842105264</v>
      </c>
    </row>
    <row r="21" spans="1:23" x14ac:dyDescent="0.2">
      <c r="A21" t="s">
        <v>30</v>
      </c>
      <c r="B21" s="1" t="s">
        <v>10</v>
      </c>
      <c r="C21" s="2">
        <v>8</v>
      </c>
      <c r="D21" s="2">
        <v>379</v>
      </c>
      <c r="E21" s="2">
        <v>1</v>
      </c>
      <c r="F21">
        <v>384</v>
      </c>
      <c r="G21" s="2">
        <v>960</v>
      </c>
      <c r="H21" s="2">
        <v>1.8999999999999999E-287</v>
      </c>
      <c r="I21" t="s">
        <v>11</v>
      </c>
      <c r="J21" s="2">
        <f>1-((COUNTIF(I22:I$150,"no")+O$1-O$2)/(O$1-O$3))</f>
        <v>0</v>
      </c>
      <c r="K21" s="2">
        <f>COUNTIF(I$1:I20,"yes")/O$3</f>
        <v>0.24675324675324675</v>
      </c>
      <c r="L21" s="2">
        <f>2*COUNTIF(I$1:I20,"yes")/(COUNTIF(I$1:I20,"yes")+O$3+(O$1-O$3-(COUNTIF(I22:I$441,"no")+O$1-O$2)))</f>
        <v>0.39583333333333331</v>
      </c>
      <c r="V21" s="2">
        <v>960</v>
      </c>
      <c r="W21" s="2">
        <f>2*COUNTIF(I$1:I20,"yes")/(COUNTIF(I$1:I20,"yes")+O$3+(O$1-O$3-(COUNTIF(I22:I$441,"no")+O$1-O$2)))</f>
        <v>0.39583333333333331</v>
      </c>
    </row>
    <row r="22" spans="1:23" x14ac:dyDescent="0.2">
      <c r="A22" t="s">
        <v>31</v>
      </c>
      <c r="B22" s="1" t="s">
        <v>10</v>
      </c>
      <c r="C22" s="2">
        <v>8</v>
      </c>
      <c r="D22" s="2">
        <v>379</v>
      </c>
      <c r="E22" s="2">
        <v>1</v>
      </c>
      <c r="F22">
        <v>384</v>
      </c>
      <c r="G22" s="2">
        <v>960</v>
      </c>
      <c r="H22" s="2">
        <v>1.8999999999999999E-287</v>
      </c>
      <c r="I22" t="s">
        <v>11</v>
      </c>
      <c r="J22" s="2">
        <f>1-((COUNTIF(I23:I$150,"no")+O$1-O$2)/(O$1-O$3))</f>
        <v>0</v>
      </c>
      <c r="K22" s="2">
        <f>COUNTIF(I$1:I21,"yes")/O$3</f>
        <v>0.25974025974025972</v>
      </c>
      <c r="L22" s="2">
        <f>2*COUNTIF(I$1:I21,"yes")/(COUNTIF(I$1:I21,"yes")+O$3+(O$1-O$3-(COUNTIF(I23:I$441,"no")+O$1-O$2)))</f>
        <v>0.41237113402061853</v>
      </c>
      <c r="V22" s="2">
        <v>960</v>
      </c>
      <c r="W22" s="2">
        <f>2*COUNTIF(I$1:I21,"yes")/(COUNTIF(I$1:I21,"yes")+O$3+(O$1-O$3-(COUNTIF(I23:I$441,"no")+O$1-O$2)))</f>
        <v>0.41237113402061853</v>
      </c>
    </row>
    <row r="23" spans="1:23" x14ac:dyDescent="0.2">
      <c r="A23" t="s">
        <v>32</v>
      </c>
      <c r="B23" s="1" t="s">
        <v>10</v>
      </c>
      <c r="C23" s="2">
        <v>8</v>
      </c>
      <c r="D23" s="2">
        <v>383</v>
      </c>
      <c r="E23" s="2">
        <v>1</v>
      </c>
      <c r="F23">
        <v>384</v>
      </c>
      <c r="G23" s="2">
        <v>954</v>
      </c>
      <c r="H23" s="2">
        <v>1.2E-285</v>
      </c>
      <c r="I23" t="s">
        <v>11</v>
      </c>
      <c r="J23" s="2">
        <f>1-((COUNTIF(I24:I$150,"no")+O$1-O$2)/(O$1-O$3))</f>
        <v>0</v>
      </c>
      <c r="K23" s="2">
        <f>COUNTIF(I$1:I22,"yes")/O$3</f>
        <v>0.27272727272727271</v>
      </c>
      <c r="L23" s="2">
        <f>2*COUNTIF(I$1:I22,"yes")/(COUNTIF(I$1:I22,"yes")+O$3+(O$1-O$3-(COUNTIF(I24:I$441,"no")+O$1-O$2)))</f>
        <v>0.42857142857142855</v>
      </c>
      <c r="V23" s="2">
        <v>954</v>
      </c>
      <c r="W23" s="2">
        <f>2*COUNTIF(I$1:I22,"yes")/(COUNTIF(I$1:I22,"yes")+O$3+(O$1-O$3-(COUNTIF(I24:I$441,"no")+O$1-O$2)))</f>
        <v>0.42857142857142855</v>
      </c>
    </row>
    <row r="24" spans="1:23" x14ac:dyDescent="0.2">
      <c r="A24" t="s">
        <v>33</v>
      </c>
      <c r="B24" s="1" t="s">
        <v>10</v>
      </c>
      <c r="C24" s="2">
        <v>8</v>
      </c>
      <c r="D24" s="2">
        <v>374</v>
      </c>
      <c r="E24" s="2">
        <v>1</v>
      </c>
      <c r="F24">
        <v>384</v>
      </c>
      <c r="G24" s="2">
        <v>952.2</v>
      </c>
      <c r="H24" s="2">
        <v>4.1999999999999997E-285</v>
      </c>
      <c r="I24" t="s">
        <v>11</v>
      </c>
      <c r="J24" s="2">
        <f>1-((COUNTIF(I25:I$150,"no")+O$1-O$2)/(O$1-O$3))</f>
        <v>0</v>
      </c>
      <c r="K24" s="2">
        <f>COUNTIF(I$1:I23,"yes")/O$3</f>
        <v>0.2857142857142857</v>
      </c>
      <c r="L24" s="2">
        <f>2*COUNTIF(I$1:I23,"yes")/(COUNTIF(I$1:I23,"yes")+O$3+(O$1-O$3-(COUNTIF(I25:I$441,"no")+O$1-O$2)))</f>
        <v>0.44444444444444442</v>
      </c>
      <c r="V24" s="2">
        <v>952.2</v>
      </c>
      <c r="W24" s="2">
        <f>2*COUNTIF(I$1:I23,"yes")/(COUNTIF(I$1:I23,"yes")+O$3+(O$1-O$3-(COUNTIF(I25:I$441,"no")+O$1-O$2)))</f>
        <v>0.44444444444444442</v>
      </c>
    </row>
    <row r="25" spans="1:23" x14ac:dyDescent="0.2">
      <c r="A25" t="s">
        <v>34</v>
      </c>
      <c r="B25" s="1" t="s">
        <v>10</v>
      </c>
      <c r="C25" s="2">
        <v>8</v>
      </c>
      <c r="D25" s="2">
        <v>376</v>
      </c>
      <c r="E25" s="2">
        <v>1</v>
      </c>
      <c r="F25">
        <v>384</v>
      </c>
      <c r="G25" s="2">
        <v>950.6</v>
      </c>
      <c r="H25" s="2">
        <v>1.3E-284</v>
      </c>
      <c r="I25" t="s">
        <v>11</v>
      </c>
      <c r="J25" s="2">
        <f>1-((COUNTIF(I26:I$150,"no")+O$1-O$2)/(O$1-O$3))</f>
        <v>0</v>
      </c>
      <c r="K25" s="2">
        <f>COUNTIF(I$1:I24,"yes")/O$3</f>
        <v>0.29870129870129869</v>
      </c>
      <c r="L25" s="2">
        <f>2*COUNTIF(I$1:I24,"yes")/(COUNTIF(I$1:I24,"yes")+O$3+(O$1-O$3-(COUNTIF(I26:I$441,"no")+O$1-O$2)))</f>
        <v>0.46</v>
      </c>
      <c r="V25" s="2">
        <v>950.6</v>
      </c>
      <c r="W25" s="2">
        <f>2*COUNTIF(I$1:I24,"yes")/(COUNTIF(I$1:I24,"yes")+O$3+(O$1-O$3-(COUNTIF(I26:I$441,"no")+O$1-O$2)))</f>
        <v>0.46</v>
      </c>
    </row>
    <row r="26" spans="1:23" x14ac:dyDescent="0.2">
      <c r="A26" t="s">
        <v>35</v>
      </c>
      <c r="B26" s="1" t="s">
        <v>10</v>
      </c>
      <c r="C26" s="2">
        <v>8</v>
      </c>
      <c r="D26" s="2">
        <v>376</v>
      </c>
      <c r="E26" s="2">
        <v>1</v>
      </c>
      <c r="F26">
        <v>384</v>
      </c>
      <c r="G26" s="2">
        <v>950.6</v>
      </c>
      <c r="H26" s="2">
        <v>1.3E-284</v>
      </c>
      <c r="I26" t="s">
        <v>11</v>
      </c>
      <c r="J26" s="2">
        <f>1-((COUNTIF(I27:I$150,"no")+O$1-O$2)/(O$1-O$3))</f>
        <v>0</v>
      </c>
      <c r="K26" s="2">
        <f>COUNTIF(I$1:I25,"yes")/O$3</f>
        <v>0.31168831168831168</v>
      </c>
      <c r="L26" s="2">
        <f>2*COUNTIF(I$1:I25,"yes")/(COUNTIF(I$1:I25,"yes")+O$3+(O$1-O$3-(COUNTIF(I27:I$441,"no")+O$1-O$2)))</f>
        <v>0.47524752475247523</v>
      </c>
      <c r="V26" s="2">
        <v>950.6</v>
      </c>
      <c r="W26" s="2">
        <f>2*COUNTIF(I$1:I25,"yes")/(COUNTIF(I$1:I25,"yes")+O$3+(O$1-O$3-(COUNTIF(I27:I$441,"no")+O$1-O$2)))</f>
        <v>0.47524752475247523</v>
      </c>
    </row>
    <row r="27" spans="1:23" x14ac:dyDescent="0.2">
      <c r="A27" t="s">
        <v>36</v>
      </c>
      <c r="B27" s="1" t="s">
        <v>10</v>
      </c>
      <c r="C27" s="2">
        <v>8</v>
      </c>
      <c r="D27" s="2">
        <v>376</v>
      </c>
      <c r="E27" s="2">
        <v>1</v>
      </c>
      <c r="F27">
        <v>384</v>
      </c>
      <c r="G27" s="2">
        <v>950.6</v>
      </c>
      <c r="H27" s="2">
        <v>1.3E-284</v>
      </c>
      <c r="I27" t="s">
        <v>11</v>
      </c>
      <c r="J27" s="2">
        <f>1-((COUNTIF(I28:I$150,"no")+O$1-O$2)/(O$1-O$3))</f>
        <v>0</v>
      </c>
      <c r="K27" s="2">
        <f>COUNTIF(I$1:I26,"yes")/O$3</f>
        <v>0.32467532467532467</v>
      </c>
      <c r="L27" s="2">
        <f>2*COUNTIF(I$1:I26,"yes")/(COUNTIF(I$1:I26,"yes")+O$3+(O$1-O$3-(COUNTIF(I28:I$441,"no")+O$1-O$2)))</f>
        <v>0.49019607843137253</v>
      </c>
      <c r="V27" s="2">
        <v>950.6</v>
      </c>
      <c r="W27" s="2">
        <f>2*COUNTIF(I$1:I26,"yes")/(COUNTIF(I$1:I26,"yes")+O$3+(O$1-O$3-(COUNTIF(I28:I$441,"no")+O$1-O$2)))</f>
        <v>0.49019607843137253</v>
      </c>
    </row>
    <row r="28" spans="1:23" x14ac:dyDescent="0.2">
      <c r="A28" t="s">
        <v>37</v>
      </c>
      <c r="B28" s="1" t="s">
        <v>10</v>
      </c>
      <c r="C28" s="2">
        <v>8</v>
      </c>
      <c r="D28" s="2">
        <v>376</v>
      </c>
      <c r="E28" s="2">
        <v>1</v>
      </c>
      <c r="F28">
        <v>384</v>
      </c>
      <c r="G28" s="2">
        <v>950.6</v>
      </c>
      <c r="H28" s="2">
        <v>1.3E-284</v>
      </c>
      <c r="I28" t="s">
        <v>11</v>
      </c>
      <c r="J28" s="2">
        <f>1-((COUNTIF(I29:I$150,"no")+O$1-O$2)/(O$1-O$3))</f>
        <v>0</v>
      </c>
      <c r="K28" s="2">
        <f>COUNTIF(I$1:I27,"yes")/O$3</f>
        <v>0.33766233766233766</v>
      </c>
      <c r="L28" s="2">
        <f>2*COUNTIF(I$1:I27,"yes")/(COUNTIF(I$1:I27,"yes")+O$3+(O$1-O$3-(COUNTIF(I29:I$441,"no")+O$1-O$2)))</f>
        <v>0.50485436893203883</v>
      </c>
      <c r="V28" s="2">
        <v>950.6</v>
      </c>
      <c r="W28" s="2">
        <f>2*COUNTIF(I$1:I27,"yes")/(COUNTIF(I$1:I27,"yes")+O$3+(O$1-O$3-(COUNTIF(I29:I$441,"no")+O$1-O$2)))</f>
        <v>0.50485436893203883</v>
      </c>
    </row>
    <row r="29" spans="1:23" x14ac:dyDescent="0.2">
      <c r="A29" t="s">
        <v>38</v>
      </c>
      <c r="B29" s="1" t="s">
        <v>10</v>
      </c>
      <c r="C29" s="2">
        <v>8</v>
      </c>
      <c r="D29" s="2">
        <v>376</v>
      </c>
      <c r="E29" s="2">
        <v>1</v>
      </c>
      <c r="F29">
        <v>384</v>
      </c>
      <c r="G29" s="2">
        <v>950.6</v>
      </c>
      <c r="H29" s="2">
        <v>1.3E-284</v>
      </c>
      <c r="I29" t="s">
        <v>11</v>
      </c>
      <c r="J29" s="2">
        <f>1-((COUNTIF(I30:I$150,"no")+O$1-O$2)/(O$1-O$3))</f>
        <v>0</v>
      </c>
      <c r="K29" s="2">
        <f>COUNTIF(I$1:I28,"yes")/O$3</f>
        <v>0.35064935064935066</v>
      </c>
      <c r="L29" s="2">
        <f>2*COUNTIF(I$1:I28,"yes")/(COUNTIF(I$1:I28,"yes")+O$3+(O$1-O$3-(COUNTIF(I30:I$441,"no")+O$1-O$2)))</f>
        <v>0.51923076923076927</v>
      </c>
      <c r="V29" s="2">
        <v>950.6</v>
      </c>
      <c r="W29" s="2">
        <f>2*COUNTIF(I$1:I28,"yes")/(COUNTIF(I$1:I28,"yes")+O$3+(O$1-O$3-(COUNTIF(I30:I$441,"no")+O$1-O$2)))</f>
        <v>0.51923076923076927</v>
      </c>
    </row>
    <row r="30" spans="1:23" x14ac:dyDescent="0.2">
      <c r="A30" t="s">
        <v>39</v>
      </c>
      <c r="B30" s="1" t="s">
        <v>10</v>
      </c>
      <c r="C30" s="2">
        <v>8</v>
      </c>
      <c r="D30" s="2">
        <v>376</v>
      </c>
      <c r="E30" s="2">
        <v>1</v>
      </c>
      <c r="F30">
        <v>384</v>
      </c>
      <c r="G30" s="2">
        <v>950.6</v>
      </c>
      <c r="H30" s="2">
        <v>1.3E-284</v>
      </c>
      <c r="I30" t="s">
        <v>11</v>
      </c>
      <c r="J30" s="2">
        <f>1-((COUNTIF(I31:I$150,"no")+O$1-O$2)/(O$1-O$3))</f>
        <v>0</v>
      </c>
      <c r="K30" s="2">
        <f>COUNTIF(I$1:I29,"yes")/O$3</f>
        <v>0.36363636363636365</v>
      </c>
      <c r="L30" s="2">
        <f>2*COUNTIF(I$1:I29,"yes")/(COUNTIF(I$1:I29,"yes")+O$3+(O$1-O$3-(COUNTIF(I31:I$441,"no")+O$1-O$2)))</f>
        <v>0.53333333333333333</v>
      </c>
      <c r="V30" s="2">
        <v>950.6</v>
      </c>
      <c r="W30" s="2">
        <f>2*COUNTIF(I$1:I29,"yes")/(COUNTIF(I$1:I29,"yes")+O$3+(O$1-O$3-(COUNTIF(I31:I$441,"no")+O$1-O$2)))</f>
        <v>0.53333333333333333</v>
      </c>
    </row>
    <row r="31" spans="1:23" x14ac:dyDescent="0.2">
      <c r="A31" t="s">
        <v>40</v>
      </c>
      <c r="B31" s="1" t="s">
        <v>10</v>
      </c>
      <c r="C31" s="2">
        <v>8</v>
      </c>
      <c r="D31" s="2">
        <v>376</v>
      </c>
      <c r="E31" s="2">
        <v>1</v>
      </c>
      <c r="F31">
        <v>384</v>
      </c>
      <c r="G31" s="2">
        <v>950.6</v>
      </c>
      <c r="H31" s="2">
        <v>1.3E-284</v>
      </c>
      <c r="I31" t="s">
        <v>11</v>
      </c>
      <c r="J31" s="2">
        <f>1-((COUNTIF(I32:I$150,"no")+O$1-O$2)/(O$1-O$3))</f>
        <v>0</v>
      </c>
      <c r="K31" s="2">
        <f>COUNTIF(I$1:I30,"yes")/O$3</f>
        <v>0.37662337662337664</v>
      </c>
      <c r="L31" s="2">
        <f>2*COUNTIF(I$1:I30,"yes")/(COUNTIF(I$1:I30,"yes")+O$3+(O$1-O$3-(COUNTIF(I32:I$441,"no")+O$1-O$2)))</f>
        <v>0.54716981132075471</v>
      </c>
      <c r="V31" s="2">
        <v>950.6</v>
      </c>
      <c r="W31" s="2">
        <f>2*COUNTIF(I$1:I30,"yes")/(COUNTIF(I$1:I30,"yes")+O$3+(O$1-O$3-(COUNTIF(I32:I$441,"no")+O$1-O$2)))</f>
        <v>0.54716981132075471</v>
      </c>
    </row>
    <row r="32" spans="1:23" x14ac:dyDescent="0.2">
      <c r="A32" t="s">
        <v>41</v>
      </c>
      <c r="B32" s="1" t="s">
        <v>10</v>
      </c>
      <c r="C32" s="2">
        <v>8</v>
      </c>
      <c r="D32" s="2">
        <v>376</v>
      </c>
      <c r="E32" s="2">
        <v>1</v>
      </c>
      <c r="F32">
        <v>384</v>
      </c>
      <c r="G32" s="2">
        <v>950.6</v>
      </c>
      <c r="H32" s="2">
        <v>1.3E-284</v>
      </c>
      <c r="I32" t="s">
        <v>11</v>
      </c>
      <c r="J32" s="2">
        <f>1-((COUNTIF(I33:I$150,"no")+O$1-O$2)/(O$1-O$3))</f>
        <v>0</v>
      </c>
      <c r="K32" s="2">
        <f>COUNTIF(I$1:I31,"yes")/O$3</f>
        <v>0.38961038961038963</v>
      </c>
      <c r="L32" s="2">
        <f>2*COUNTIF(I$1:I31,"yes")/(COUNTIF(I$1:I31,"yes")+O$3+(O$1-O$3-(COUNTIF(I33:I$441,"no")+O$1-O$2)))</f>
        <v>0.56074766355140182</v>
      </c>
      <c r="V32" s="2">
        <v>950.6</v>
      </c>
      <c r="W32" s="2">
        <f>2*COUNTIF(I$1:I31,"yes")/(COUNTIF(I$1:I31,"yes")+O$3+(O$1-O$3-(COUNTIF(I33:I$441,"no")+O$1-O$2)))</f>
        <v>0.56074766355140182</v>
      </c>
    </row>
    <row r="33" spans="1:23" x14ac:dyDescent="0.2">
      <c r="A33" t="s">
        <v>42</v>
      </c>
      <c r="B33" s="1" t="s">
        <v>10</v>
      </c>
      <c r="C33" s="2">
        <v>8</v>
      </c>
      <c r="D33" s="2">
        <v>375</v>
      </c>
      <c r="E33" s="2">
        <v>1</v>
      </c>
      <c r="F33">
        <v>384</v>
      </c>
      <c r="G33" s="2">
        <v>947.8</v>
      </c>
      <c r="H33" s="3">
        <v>8.9999999999999999E-284</v>
      </c>
      <c r="I33" t="s">
        <v>11</v>
      </c>
      <c r="J33" s="2">
        <f>1-((COUNTIF(I34:I$150,"no")+O$1-O$2)/(O$1-O$3))</f>
        <v>0</v>
      </c>
      <c r="K33" s="2">
        <f>COUNTIF(I$1:I32,"yes")/O$3</f>
        <v>0.40259740259740262</v>
      </c>
      <c r="L33" s="2">
        <f>2*COUNTIF(I$1:I32,"yes")/(COUNTIF(I$1:I32,"yes")+O$3+(O$1-O$3-(COUNTIF(I34:I$441,"no")+O$1-O$2)))</f>
        <v>0.57407407407407407</v>
      </c>
      <c r="V33" s="2">
        <v>947.8</v>
      </c>
      <c r="W33" s="2">
        <f>2*COUNTIF(I$1:I32,"yes")/(COUNTIF(I$1:I32,"yes")+O$3+(O$1-O$3-(COUNTIF(I34:I$441,"no")+O$1-O$2)))</f>
        <v>0.57407407407407407</v>
      </c>
    </row>
    <row r="34" spans="1:23" x14ac:dyDescent="0.2">
      <c r="A34" t="s">
        <v>43</v>
      </c>
      <c r="B34" s="1" t="s">
        <v>10</v>
      </c>
      <c r="C34" s="2">
        <v>8</v>
      </c>
      <c r="D34" s="2">
        <v>375</v>
      </c>
      <c r="E34" s="2">
        <v>1</v>
      </c>
      <c r="F34">
        <v>384</v>
      </c>
      <c r="G34" s="2">
        <v>947.8</v>
      </c>
      <c r="H34" s="3">
        <v>8.9999999999999999E-284</v>
      </c>
      <c r="I34" t="s">
        <v>11</v>
      </c>
      <c r="J34" s="2">
        <f>1-((COUNTIF(I35:I$150,"no")+O$1-O$2)/(O$1-O$3))</f>
        <v>0</v>
      </c>
      <c r="K34" s="2">
        <f>COUNTIF(I$1:I33,"yes")/O$3</f>
        <v>0.41558441558441561</v>
      </c>
      <c r="L34" s="2">
        <f>2*COUNTIF(I$1:I33,"yes")/(COUNTIF(I$1:I33,"yes")+O$3+(O$1-O$3-(COUNTIF(I35:I$441,"no")+O$1-O$2)))</f>
        <v>0.58715596330275233</v>
      </c>
      <c r="V34" s="2">
        <v>947.8</v>
      </c>
      <c r="W34" s="2">
        <f>2*COUNTIF(I$1:I33,"yes")/(COUNTIF(I$1:I33,"yes")+O$3+(O$1-O$3-(COUNTIF(I35:I$441,"no")+O$1-O$2)))</f>
        <v>0.58715596330275233</v>
      </c>
    </row>
    <row r="35" spans="1:23" x14ac:dyDescent="0.2">
      <c r="A35" t="s">
        <v>44</v>
      </c>
      <c r="B35" s="1" t="s">
        <v>10</v>
      </c>
      <c r="C35" s="2">
        <v>8</v>
      </c>
      <c r="D35" s="2">
        <v>375</v>
      </c>
      <c r="E35" s="2">
        <v>1</v>
      </c>
      <c r="F35">
        <v>384</v>
      </c>
      <c r="G35" s="2">
        <v>947.8</v>
      </c>
      <c r="H35" s="3">
        <v>8.9999999999999999E-284</v>
      </c>
      <c r="I35" t="s">
        <v>11</v>
      </c>
      <c r="J35" s="2">
        <f>1-((COUNTIF(I36:I$150,"no")+O$1-O$2)/(O$1-O$3))</f>
        <v>0</v>
      </c>
      <c r="K35" s="2">
        <f>COUNTIF(I$1:I34,"yes")/O$3</f>
        <v>0.42857142857142855</v>
      </c>
      <c r="L35" s="2">
        <f>2*COUNTIF(I$1:I34,"yes")/(COUNTIF(I$1:I34,"yes")+O$3+(O$1-O$3-(COUNTIF(I36:I$441,"no")+O$1-O$2)))</f>
        <v>0.6</v>
      </c>
      <c r="V35" s="2">
        <v>947.8</v>
      </c>
      <c r="W35" s="2">
        <f>2*COUNTIF(I$1:I34,"yes")/(COUNTIF(I$1:I34,"yes")+O$3+(O$1-O$3-(COUNTIF(I36:I$441,"no")+O$1-O$2)))</f>
        <v>0.6</v>
      </c>
    </row>
    <row r="36" spans="1:23" x14ac:dyDescent="0.2">
      <c r="A36" t="s">
        <v>45</v>
      </c>
      <c r="B36" s="1" t="s">
        <v>10</v>
      </c>
      <c r="C36" s="2">
        <v>8</v>
      </c>
      <c r="D36" s="2">
        <v>375</v>
      </c>
      <c r="E36" s="2">
        <v>1</v>
      </c>
      <c r="F36">
        <v>384</v>
      </c>
      <c r="G36" s="2">
        <v>947.8</v>
      </c>
      <c r="H36" s="3">
        <v>8.9999999999999999E-284</v>
      </c>
      <c r="I36" t="s">
        <v>11</v>
      </c>
      <c r="J36" s="2">
        <f>1-((COUNTIF(I37:I$150,"no")+O$1-O$2)/(O$1-O$3))</f>
        <v>0</v>
      </c>
      <c r="K36" s="2">
        <f>COUNTIF(I$1:I35,"yes")/O$3</f>
        <v>0.44155844155844154</v>
      </c>
      <c r="L36" s="2">
        <f>2*COUNTIF(I$1:I35,"yes")/(COUNTIF(I$1:I35,"yes")+O$3+(O$1-O$3-(COUNTIF(I37:I$441,"no")+O$1-O$2)))</f>
        <v>0.61261261261261257</v>
      </c>
      <c r="V36" s="2">
        <v>947.8</v>
      </c>
      <c r="W36" s="2">
        <f>2*COUNTIF(I$1:I35,"yes")/(COUNTIF(I$1:I35,"yes")+O$3+(O$1-O$3-(COUNTIF(I37:I$441,"no")+O$1-O$2)))</f>
        <v>0.61261261261261257</v>
      </c>
    </row>
    <row r="37" spans="1:23" x14ac:dyDescent="0.2">
      <c r="A37" t="s">
        <v>46</v>
      </c>
      <c r="B37" s="1" t="s">
        <v>10</v>
      </c>
      <c r="C37" s="2">
        <v>8</v>
      </c>
      <c r="D37" s="2">
        <v>372</v>
      </c>
      <c r="E37" s="2">
        <v>1</v>
      </c>
      <c r="F37">
        <v>384</v>
      </c>
      <c r="G37" s="2">
        <v>944</v>
      </c>
      <c r="H37" s="2">
        <v>1.3000000000000001E-282</v>
      </c>
      <c r="I37" t="s">
        <v>11</v>
      </c>
      <c r="J37" s="2">
        <f>1-((COUNTIF(I38:I$150,"no")+O$1-O$2)/(O$1-O$3))</f>
        <v>0</v>
      </c>
      <c r="K37" s="2">
        <f>COUNTIF(I$1:I36,"yes")/O$3</f>
        <v>0.45454545454545453</v>
      </c>
      <c r="L37" s="2">
        <f>2*COUNTIF(I$1:I36,"yes")/(COUNTIF(I$1:I36,"yes")+O$3+(O$1-O$3-(COUNTIF(I38:I$441,"no")+O$1-O$2)))</f>
        <v>0.625</v>
      </c>
      <c r="V37" s="2">
        <v>944</v>
      </c>
      <c r="W37" s="2">
        <f>2*COUNTIF(I$1:I36,"yes")/(COUNTIF(I$1:I36,"yes")+O$3+(O$1-O$3-(COUNTIF(I38:I$441,"no")+O$1-O$2)))</f>
        <v>0.625</v>
      </c>
    </row>
    <row r="38" spans="1:23" x14ac:dyDescent="0.2">
      <c r="A38" t="s">
        <v>47</v>
      </c>
      <c r="B38" s="1" t="s">
        <v>10</v>
      </c>
      <c r="C38" s="2">
        <v>8</v>
      </c>
      <c r="D38" s="2">
        <v>372</v>
      </c>
      <c r="E38" s="2">
        <v>1</v>
      </c>
      <c r="F38">
        <v>384</v>
      </c>
      <c r="G38" s="2">
        <v>944</v>
      </c>
      <c r="H38" s="2">
        <v>1.3000000000000001E-282</v>
      </c>
      <c r="I38" t="s">
        <v>11</v>
      </c>
      <c r="J38" s="2">
        <f>1-((COUNTIF(I39:I$150,"no")+O$1-O$2)/(O$1-O$3))</f>
        <v>0</v>
      </c>
      <c r="K38" s="2">
        <f>COUNTIF(I$1:I37,"yes")/O$3</f>
        <v>0.46753246753246752</v>
      </c>
      <c r="L38" s="2">
        <f>2*COUNTIF(I$1:I37,"yes")/(COUNTIF(I$1:I37,"yes")+O$3+(O$1-O$3-(COUNTIF(I39:I$441,"no")+O$1-O$2)))</f>
        <v>0.63716814159292035</v>
      </c>
      <c r="V38" s="2">
        <v>944</v>
      </c>
      <c r="W38" s="2">
        <f>2*COUNTIF(I$1:I37,"yes")/(COUNTIF(I$1:I37,"yes")+O$3+(O$1-O$3-(COUNTIF(I39:I$441,"no")+O$1-O$2)))</f>
        <v>0.63716814159292035</v>
      </c>
    </row>
    <row r="39" spans="1:23" x14ac:dyDescent="0.2">
      <c r="A39" t="s">
        <v>48</v>
      </c>
      <c r="B39" s="1" t="s">
        <v>10</v>
      </c>
      <c r="C39" s="2">
        <v>8</v>
      </c>
      <c r="D39" s="2">
        <v>372</v>
      </c>
      <c r="E39" s="2">
        <v>1</v>
      </c>
      <c r="F39">
        <v>384</v>
      </c>
      <c r="G39" s="2">
        <v>944</v>
      </c>
      <c r="H39" s="2">
        <v>1.3000000000000001E-282</v>
      </c>
      <c r="I39" t="s">
        <v>11</v>
      </c>
      <c r="J39" s="2">
        <f>1-((COUNTIF(I40:I$150,"no")+O$1-O$2)/(O$1-O$3))</f>
        <v>0</v>
      </c>
      <c r="K39" s="2">
        <f>COUNTIF(I$1:I38,"yes")/O$3</f>
        <v>0.48051948051948051</v>
      </c>
      <c r="L39" s="2">
        <f>2*COUNTIF(I$1:I38,"yes")/(COUNTIF(I$1:I38,"yes")+O$3+(O$1-O$3-(COUNTIF(I40:I$441,"no")+O$1-O$2)))</f>
        <v>0.64912280701754388</v>
      </c>
      <c r="V39" s="2">
        <v>944</v>
      </c>
      <c r="W39" s="2">
        <f>2*COUNTIF(I$1:I38,"yes")/(COUNTIF(I$1:I38,"yes")+O$3+(O$1-O$3-(COUNTIF(I40:I$441,"no")+O$1-O$2)))</f>
        <v>0.64912280701754388</v>
      </c>
    </row>
    <row r="40" spans="1:23" x14ac:dyDescent="0.2">
      <c r="A40" t="s">
        <v>49</v>
      </c>
      <c r="B40" s="1" t="s">
        <v>10</v>
      </c>
      <c r="C40" s="2">
        <v>8</v>
      </c>
      <c r="D40" s="2">
        <v>372</v>
      </c>
      <c r="E40" s="2">
        <v>1</v>
      </c>
      <c r="F40">
        <v>384</v>
      </c>
      <c r="G40" s="2">
        <v>944</v>
      </c>
      <c r="H40" s="2">
        <v>1.3000000000000001E-282</v>
      </c>
      <c r="I40" t="s">
        <v>11</v>
      </c>
      <c r="J40" s="2">
        <f>1-((COUNTIF(I41:I$150,"no")+O$1-O$2)/(O$1-O$3))</f>
        <v>0</v>
      </c>
      <c r="K40" s="2">
        <f>COUNTIF(I$1:I39,"yes")/O$3</f>
        <v>0.4935064935064935</v>
      </c>
      <c r="L40" s="2">
        <f>2*COUNTIF(I$1:I39,"yes")/(COUNTIF(I$1:I39,"yes")+O$3+(O$1-O$3-(COUNTIF(I41:I$441,"no")+O$1-O$2)))</f>
        <v>0.66086956521739126</v>
      </c>
      <c r="V40" s="2">
        <v>944</v>
      </c>
      <c r="W40" s="2">
        <f>2*COUNTIF(I$1:I39,"yes")/(COUNTIF(I$1:I39,"yes")+O$3+(O$1-O$3-(COUNTIF(I41:I$441,"no")+O$1-O$2)))</f>
        <v>0.66086956521739126</v>
      </c>
    </row>
    <row r="41" spans="1:23" x14ac:dyDescent="0.2">
      <c r="A41" t="s">
        <v>50</v>
      </c>
      <c r="B41" s="1" t="s">
        <v>10</v>
      </c>
      <c r="C41" s="2">
        <v>8</v>
      </c>
      <c r="D41" s="2">
        <v>372</v>
      </c>
      <c r="E41" s="2">
        <v>1</v>
      </c>
      <c r="F41">
        <v>384</v>
      </c>
      <c r="G41" s="2">
        <v>944</v>
      </c>
      <c r="H41" s="2">
        <v>1.3000000000000001E-282</v>
      </c>
      <c r="I41" t="s">
        <v>11</v>
      </c>
      <c r="J41" s="2">
        <f>1-((COUNTIF(I42:I$150,"no")+O$1-O$2)/(O$1-O$3))</f>
        <v>0</v>
      </c>
      <c r="K41" s="2">
        <f>COUNTIF(I$1:I40,"yes")/O$3</f>
        <v>0.50649350649350644</v>
      </c>
      <c r="L41" s="2">
        <f>2*COUNTIF(I$1:I40,"yes")/(COUNTIF(I$1:I40,"yes")+O$3+(O$1-O$3-(COUNTIF(I42:I$441,"no")+O$1-O$2)))</f>
        <v>0.67241379310344829</v>
      </c>
      <c r="V41" s="2">
        <v>944</v>
      </c>
      <c r="W41" s="2">
        <f>2*COUNTIF(I$1:I40,"yes")/(COUNTIF(I$1:I40,"yes")+O$3+(O$1-O$3-(COUNTIF(I42:I$441,"no")+O$1-O$2)))</f>
        <v>0.67241379310344829</v>
      </c>
    </row>
    <row r="42" spans="1:23" x14ac:dyDescent="0.2">
      <c r="A42" t="s">
        <v>51</v>
      </c>
      <c r="B42" s="1" t="s">
        <v>10</v>
      </c>
      <c r="C42" s="2">
        <v>8</v>
      </c>
      <c r="D42" s="2">
        <v>375</v>
      </c>
      <c r="E42" s="2">
        <v>1</v>
      </c>
      <c r="F42">
        <v>384</v>
      </c>
      <c r="G42" s="2">
        <v>927.3</v>
      </c>
      <c r="H42" s="2">
        <v>1.3000000000000001E-277</v>
      </c>
      <c r="I42" t="s">
        <v>11</v>
      </c>
      <c r="J42" s="2">
        <f>1-((COUNTIF(I43:I$150,"no")+O$1-O$2)/(O$1-O$3))</f>
        <v>0</v>
      </c>
      <c r="K42" s="2">
        <f>COUNTIF(I$1:I41,"yes")/O$3</f>
        <v>0.51948051948051943</v>
      </c>
      <c r="L42" s="2">
        <f>2*COUNTIF(I$1:I41,"yes")/(COUNTIF(I$1:I41,"yes")+O$3+(O$1-O$3-(COUNTIF(I43:I$441,"no")+O$1-O$2)))</f>
        <v>0.68376068376068377</v>
      </c>
      <c r="V42" s="2">
        <v>927.3</v>
      </c>
      <c r="W42" s="2">
        <f>2*COUNTIF(I$1:I41,"yes")/(COUNTIF(I$1:I41,"yes")+O$3+(O$1-O$3-(COUNTIF(I43:I$441,"no")+O$1-O$2)))</f>
        <v>0.68376068376068377</v>
      </c>
    </row>
    <row r="43" spans="1:23" x14ac:dyDescent="0.2">
      <c r="A43" t="s">
        <v>52</v>
      </c>
      <c r="B43" s="1" t="s">
        <v>10</v>
      </c>
      <c r="C43" s="2">
        <v>8</v>
      </c>
      <c r="D43" s="2">
        <v>375</v>
      </c>
      <c r="E43" s="2">
        <v>1</v>
      </c>
      <c r="F43">
        <v>384</v>
      </c>
      <c r="G43" s="2">
        <v>927.3</v>
      </c>
      <c r="H43" s="2">
        <v>1.3000000000000001E-277</v>
      </c>
      <c r="I43" t="s">
        <v>11</v>
      </c>
      <c r="J43" s="2">
        <f>1-((COUNTIF(I44:I$150,"no")+O$1-O$2)/(O$1-O$3))</f>
        <v>0</v>
      </c>
      <c r="K43" s="2">
        <f>COUNTIF(I$1:I42,"yes")/O$3</f>
        <v>0.53246753246753242</v>
      </c>
      <c r="L43" s="2">
        <f>2*COUNTIF(I$1:I42,"yes")/(COUNTIF(I$1:I42,"yes")+O$3+(O$1-O$3-(COUNTIF(I44:I$441,"no")+O$1-O$2)))</f>
        <v>0.69491525423728817</v>
      </c>
      <c r="V43" s="2">
        <v>927.3</v>
      </c>
      <c r="W43" s="2">
        <f>2*COUNTIF(I$1:I42,"yes")/(COUNTIF(I$1:I42,"yes")+O$3+(O$1-O$3-(COUNTIF(I44:I$441,"no")+O$1-O$2)))</f>
        <v>0.69491525423728817</v>
      </c>
    </row>
    <row r="44" spans="1:23" x14ac:dyDescent="0.2">
      <c r="A44" t="s">
        <v>53</v>
      </c>
      <c r="B44" s="1" t="s">
        <v>10</v>
      </c>
      <c r="C44" s="2">
        <v>9</v>
      </c>
      <c r="D44" s="2">
        <v>384</v>
      </c>
      <c r="E44" s="2">
        <v>1</v>
      </c>
      <c r="F44">
        <v>384</v>
      </c>
      <c r="G44" s="2">
        <v>709.6</v>
      </c>
      <c r="H44" s="2">
        <v>4.7E-212</v>
      </c>
      <c r="I44" t="s">
        <v>11</v>
      </c>
      <c r="J44" s="2">
        <f>1-((COUNTIF(I45:I$150,"no")+O$1-O$2)/(O$1-O$3))</f>
        <v>0</v>
      </c>
      <c r="K44" s="2">
        <f>COUNTIF(I$1:I43,"yes")/O$3</f>
        <v>0.54545454545454541</v>
      </c>
      <c r="L44" s="2">
        <f>2*COUNTIF(I$1:I43,"yes")/(COUNTIF(I$1:I43,"yes")+O$3+(O$1-O$3-(COUNTIF(I45:I$441,"no")+O$1-O$2)))</f>
        <v>0.70588235294117652</v>
      </c>
      <c r="V44" s="2">
        <v>709.6</v>
      </c>
      <c r="W44" s="2">
        <f>2*COUNTIF(I$1:I43,"yes")/(COUNTIF(I$1:I43,"yes")+O$3+(O$1-O$3-(COUNTIF(I45:I$441,"no")+O$1-O$2)))</f>
        <v>0.70588235294117652</v>
      </c>
    </row>
    <row r="45" spans="1:23" x14ac:dyDescent="0.2">
      <c r="A45" t="s">
        <v>54</v>
      </c>
      <c r="B45" s="1" t="s">
        <v>10</v>
      </c>
      <c r="C45" s="2">
        <v>1</v>
      </c>
      <c r="D45" s="2">
        <v>327</v>
      </c>
      <c r="E45" s="2">
        <v>1</v>
      </c>
      <c r="F45">
        <v>384</v>
      </c>
      <c r="G45" s="2">
        <v>707.1</v>
      </c>
      <c r="H45" s="2">
        <v>2.6E-211</v>
      </c>
      <c r="I45" t="s">
        <v>11</v>
      </c>
      <c r="J45" s="2">
        <f>1-((COUNTIF(I46:I$150,"no")+O$1-O$2)/(O$1-O$3))</f>
        <v>0</v>
      </c>
      <c r="K45" s="2">
        <f>COUNTIF(I$1:I44,"yes")/O$3</f>
        <v>0.55844155844155841</v>
      </c>
      <c r="L45" s="2">
        <f>2*COUNTIF(I$1:I44,"yes")/(COUNTIF(I$1:I44,"yes")+O$3+(O$1-O$3-(COUNTIF(I46:I$441,"no")+O$1-O$2)))</f>
        <v>0.71666666666666667</v>
      </c>
      <c r="V45" s="2">
        <v>707.1</v>
      </c>
      <c r="W45" s="2">
        <f>2*COUNTIF(I$1:I44,"yes")/(COUNTIF(I$1:I44,"yes")+O$3+(O$1-O$3-(COUNTIF(I46:I$441,"no")+O$1-O$2)))</f>
        <v>0.71666666666666667</v>
      </c>
    </row>
    <row r="46" spans="1:23" x14ac:dyDescent="0.2">
      <c r="A46" t="s">
        <v>55</v>
      </c>
      <c r="B46" s="1" t="s">
        <v>10</v>
      </c>
      <c r="C46" s="2">
        <v>7</v>
      </c>
      <c r="D46" s="2">
        <v>260</v>
      </c>
      <c r="E46" s="2">
        <v>1</v>
      </c>
      <c r="F46">
        <v>384</v>
      </c>
      <c r="G46" s="2">
        <v>608</v>
      </c>
      <c r="H46" s="2">
        <v>1.7E-181</v>
      </c>
      <c r="I46" t="s">
        <v>11</v>
      </c>
      <c r="J46" s="2">
        <f>1-((COUNTIF(I47:I$150,"no")+O$1-O$2)/(O$1-O$3))</f>
        <v>0</v>
      </c>
      <c r="K46" s="2">
        <f>COUNTIF(I$1:I45,"yes")/O$3</f>
        <v>0.5714285714285714</v>
      </c>
      <c r="L46" s="2">
        <f>2*COUNTIF(I$1:I45,"yes")/(COUNTIF(I$1:I45,"yes")+O$3+(O$1-O$3-(COUNTIF(I47:I$441,"no")+O$1-O$2)))</f>
        <v>0.72727272727272729</v>
      </c>
      <c r="V46" s="2">
        <v>608</v>
      </c>
      <c r="W46" s="2">
        <f>2*COUNTIF(I$1:I45,"yes")/(COUNTIF(I$1:I45,"yes")+O$3+(O$1-O$3-(COUNTIF(I47:I$441,"no")+O$1-O$2)))</f>
        <v>0.72727272727272729</v>
      </c>
    </row>
    <row r="47" spans="1:23" x14ac:dyDescent="0.2">
      <c r="A47" t="s">
        <v>56</v>
      </c>
      <c r="B47" s="1" t="s">
        <v>10</v>
      </c>
      <c r="C47" s="2">
        <v>7</v>
      </c>
      <c r="D47" s="2">
        <v>259</v>
      </c>
      <c r="E47" s="2">
        <v>1</v>
      </c>
      <c r="F47">
        <v>384</v>
      </c>
      <c r="G47" s="2">
        <v>594.4</v>
      </c>
      <c r="H47" s="2">
        <v>2.2000000000000001E-177</v>
      </c>
      <c r="I47" t="s">
        <v>11</v>
      </c>
      <c r="J47" s="2">
        <f>1-((COUNTIF(I48:I$150,"no")+O$1-O$2)/(O$1-O$3))</f>
        <v>0</v>
      </c>
      <c r="K47" s="2">
        <f>COUNTIF(I$1:I46,"yes")/O$3</f>
        <v>0.58441558441558439</v>
      </c>
      <c r="L47" s="2">
        <f>2*COUNTIF(I$1:I46,"yes")/(COUNTIF(I$1:I46,"yes")+O$3+(O$1-O$3-(COUNTIF(I48:I$441,"no")+O$1-O$2)))</f>
        <v>0.73770491803278693</v>
      </c>
      <c r="V47" s="2">
        <v>594.4</v>
      </c>
      <c r="W47" s="2">
        <f>2*COUNTIF(I$1:I46,"yes")/(COUNTIF(I$1:I46,"yes")+O$3+(O$1-O$3-(COUNTIF(I48:I$441,"no")+O$1-O$2)))</f>
        <v>0.73770491803278693</v>
      </c>
    </row>
    <row r="48" spans="1:23" x14ac:dyDescent="0.2">
      <c r="A48" t="s">
        <v>57</v>
      </c>
      <c r="B48" s="1" t="s">
        <v>10</v>
      </c>
      <c r="C48" s="2">
        <v>6</v>
      </c>
      <c r="D48" s="2">
        <v>272</v>
      </c>
      <c r="E48" s="2">
        <v>1</v>
      </c>
      <c r="F48">
        <v>384</v>
      </c>
      <c r="G48" s="2">
        <v>593.79999999999995</v>
      </c>
      <c r="H48" s="2">
        <v>3.3E-177</v>
      </c>
      <c r="I48" t="s">
        <v>11</v>
      </c>
      <c r="J48" s="2">
        <f>1-((COUNTIF(I49:I$150,"no")+O$1-O$2)/(O$1-O$3))</f>
        <v>0</v>
      </c>
      <c r="K48" s="2">
        <f>COUNTIF(I$1:I47,"yes")/O$3</f>
        <v>0.59740259740259738</v>
      </c>
      <c r="L48" s="2">
        <f>2*COUNTIF(I$1:I47,"yes")/(COUNTIF(I$1:I47,"yes")+O$3+(O$1-O$3-(COUNTIF(I49:I$441,"no")+O$1-O$2)))</f>
        <v>0.74796747967479671</v>
      </c>
      <c r="V48" s="2">
        <v>593.79999999999995</v>
      </c>
      <c r="W48" s="2">
        <f>2*COUNTIF(I$1:I47,"yes")/(COUNTIF(I$1:I47,"yes")+O$3+(O$1-O$3-(COUNTIF(I49:I$441,"no")+O$1-O$2)))</f>
        <v>0.74796747967479671</v>
      </c>
    </row>
    <row r="49" spans="1:23" x14ac:dyDescent="0.2">
      <c r="A49" t="s">
        <v>58</v>
      </c>
      <c r="B49" s="1" t="s">
        <v>10</v>
      </c>
      <c r="C49" s="2">
        <v>7</v>
      </c>
      <c r="D49" s="2">
        <v>257</v>
      </c>
      <c r="E49" s="2">
        <v>1</v>
      </c>
      <c r="F49">
        <v>384</v>
      </c>
      <c r="G49" s="2">
        <v>593.1</v>
      </c>
      <c r="H49" s="2">
        <v>5.3000000000000003E-177</v>
      </c>
      <c r="I49" t="s">
        <v>11</v>
      </c>
      <c r="J49" s="2">
        <f>1-((COUNTIF(I50:I$150,"no")+O$1-O$2)/(O$1-O$3))</f>
        <v>0</v>
      </c>
      <c r="K49" s="2">
        <f>COUNTIF(I$1:I48,"yes")/O$3</f>
        <v>0.61038961038961037</v>
      </c>
      <c r="L49" s="2">
        <f>2*COUNTIF(I$1:I48,"yes")/(COUNTIF(I$1:I48,"yes")+O$3+(O$1-O$3-(COUNTIF(I50:I$441,"no")+O$1-O$2)))</f>
        <v>0.75806451612903225</v>
      </c>
      <c r="V49" s="2">
        <v>593.1</v>
      </c>
      <c r="W49" s="2">
        <f>2*COUNTIF(I$1:I48,"yes")/(COUNTIF(I$1:I48,"yes")+O$3+(O$1-O$3-(COUNTIF(I50:I$441,"no")+O$1-O$2)))</f>
        <v>0.75806451612903225</v>
      </c>
    </row>
    <row r="50" spans="1:23" x14ac:dyDescent="0.2">
      <c r="A50" t="s">
        <v>59</v>
      </c>
      <c r="B50" s="1" t="s">
        <v>10</v>
      </c>
      <c r="C50" s="2">
        <v>6</v>
      </c>
      <c r="D50" s="2">
        <v>263</v>
      </c>
      <c r="E50" s="2">
        <v>1</v>
      </c>
      <c r="F50">
        <v>384</v>
      </c>
      <c r="G50" s="2">
        <v>587.70000000000005</v>
      </c>
      <c r="H50" s="2">
        <v>2.2E-175</v>
      </c>
      <c r="I50" t="s">
        <v>11</v>
      </c>
      <c r="J50" s="2">
        <f>1-((COUNTIF(I51:I$150,"no")+O$1-O$2)/(O$1-O$3))</f>
        <v>0</v>
      </c>
      <c r="K50" s="2">
        <f>COUNTIF(I$1:I49,"yes")/O$3</f>
        <v>0.62337662337662336</v>
      </c>
      <c r="L50" s="2">
        <f>2*COUNTIF(I$1:I49,"yes")/(COUNTIF(I$1:I49,"yes")+O$3+(O$1-O$3-(COUNTIF(I51:I$441,"no")+O$1-O$2)))</f>
        <v>0.76800000000000002</v>
      </c>
      <c r="V50" s="2">
        <v>587.70000000000005</v>
      </c>
      <c r="W50" s="2">
        <f>2*COUNTIF(I$1:I49,"yes")/(COUNTIF(I$1:I49,"yes")+O$3+(O$1-O$3-(COUNTIF(I51:I$441,"no")+O$1-O$2)))</f>
        <v>0.76800000000000002</v>
      </c>
    </row>
    <row r="51" spans="1:23" x14ac:dyDescent="0.2">
      <c r="A51" t="s">
        <v>60</v>
      </c>
      <c r="B51" s="1" t="s">
        <v>10</v>
      </c>
      <c r="C51" s="2">
        <v>7</v>
      </c>
      <c r="D51" s="2">
        <v>258</v>
      </c>
      <c r="E51" s="2">
        <v>1</v>
      </c>
      <c r="F51">
        <v>384</v>
      </c>
      <c r="G51" s="2">
        <v>572.29999999999995</v>
      </c>
      <c r="H51" s="2">
        <v>9.6999999999999996E-171</v>
      </c>
      <c r="I51" t="s">
        <v>11</v>
      </c>
      <c r="J51" s="2">
        <f>1-((COUNTIF(I52:I$150,"no")+O$1-O$2)/(O$1-O$3))</f>
        <v>0</v>
      </c>
      <c r="K51" s="2">
        <f>COUNTIF(I$1:I50,"yes")/O$3</f>
        <v>0.63636363636363635</v>
      </c>
      <c r="L51" s="2">
        <f>2*COUNTIF(I$1:I50,"yes")/(COUNTIF(I$1:I50,"yes")+O$3+(O$1-O$3-(COUNTIF(I52:I$441,"no")+O$1-O$2)))</f>
        <v>0.77777777777777779</v>
      </c>
      <c r="V51" s="2">
        <v>572.29999999999995</v>
      </c>
      <c r="W51" s="2">
        <f>2*COUNTIF(I$1:I50,"yes")/(COUNTIF(I$1:I50,"yes")+O$3+(O$1-O$3-(COUNTIF(I52:I$441,"no")+O$1-O$2)))</f>
        <v>0.77777777777777779</v>
      </c>
    </row>
    <row r="52" spans="1:23" x14ac:dyDescent="0.2">
      <c r="A52" t="s">
        <v>61</v>
      </c>
      <c r="B52" s="1" t="s">
        <v>10</v>
      </c>
      <c r="C52" s="2">
        <v>7</v>
      </c>
      <c r="D52" s="2">
        <v>254</v>
      </c>
      <c r="E52" s="2">
        <v>1</v>
      </c>
      <c r="F52">
        <v>384</v>
      </c>
      <c r="G52" s="2">
        <v>571.5</v>
      </c>
      <c r="H52" s="2">
        <v>1.7000000000000001E-170</v>
      </c>
      <c r="I52" t="s">
        <v>11</v>
      </c>
      <c r="J52" s="2">
        <f>1-((COUNTIF(I53:I$150,"no")+O$1-O$2)/(O$1-O$3))</f>
        <v>0</v>
      </c>
      <c r="K52" s="2">
        <f>COUNTIF(I$1:I51,"yes")/O$3</f>
        <v>0.64935064935064934</v>
      </c>
      <c r="L52" s="2">
        <f>2*COUNTIF(I$1:I51,"yes")/(COUNTIF(I$1:I51,"yes")+O$3+(O$1-O$3-(COUNTIF(I53:I$441,"no")+O$1-O$2)))</f>
        <v>0.78740157480314965</v>
      </c>
      <c r="V52" s="2">
        <v>571.5</v>
      </c>
      <c r="W52" s="2">
        <f>2*COUNTIF(I$1:I51,"yes")/(COUNTIF(I$1:I51,"yes")+O$3+(O$1-O$3-(COUNTIF(I53:I$441,"no")+O$1-O$2)))</f>
        <v>0.78740157480314965</v>
      </c>
    </row>
    <row r="53" spans="1:23" x14ac:dyDescent="0.2">
      <c r="A53" t="s">
        <v>62</v>
      </c>
      <c r="B53" s="1" t="s">
        <v>10</v>
      </c>
      <c r="C53" s="2">
        <v>8</v>
      </c>
      <c r="D53" s="2">
        <v>260</v>
      </c>
      <c r="E53" s="2">
        <v>1</v>
      </c>
      <c r="F53">
        <v>384</v>
      </c>
      <c r="G53" s="2">
        <v>554.4</v>
      </c>
      <c r="H53" s="2">
        <v>2.4000000000000002E-165</v>
      </c>
      <c r="I53" t="s">
        <v>11</v>
      </c>
      <c r="J53" s="2">
        <f>1-((COUNTIF(I54:I$150,"no")+O$1-O$2)/(O$1-O$3))</f>
        <v>0</v>
      </c>
      <c r="K53" s="2">
        <f>COUNTIF(I$1:I52,"yes")/O$3</f>
        <v>0.66233766233766234</v>
      </c>
      <c r="L53" s="2">
        <f>2*COUNTIF(I$1:I52,"yes")/(COUNTIF(I$1:I52,"yes")+O$3+(O$1-O$3-(COUNTIF(I54:I$441,"no")+O$1-O$2)))</f>
        <v>0.796875</v>
      </c>
      <c r="V53" s="2">
        <v>554.4</v>
      </c>
      <c r="W53" s="2">
        <f>2*COUNTIF(I$1:I52,"yes")/(COUNTIF(I$1:I52,"yes")+O$3+(O$1-O$3-(COUNTIF(I54:I$441,"no")+O$1-O$2)))</f>
        <v>0.796875</v>
      </c>
    </row>
    <row r="54" spans="1:23" x14ac:dyDescent="0.2">
      <c r="A54" t="s">
        <v>63</v>
      </c>
      <c r="B54" s="1" t="s">
        <v>10</v>
      </c>
      <c r="C54" s="2">
        <v>7</v>
      </c>
      <c r="D54" s="2">
        <v>248</v>
      </c>
      <c r="E54" s="2">
        <v>1</v>
      </c>
      <c r="F54">
        <v>384</v>
      </c>
      <c r="G54" s="2">
        <v>551.79999999999995</v>
      </c>
      <c r="H54" s="2">
        <v>1.4000000000000001E-164</v>
      </c>
      <c r="I54" t="s">
        <v>11</v>
      </c>
      <c r="J54" s="2">
        <f>1-((COUNTIF(I55:I$150,"no")+O$1-O$2)/(O$1-O$3))</f>
        <v>0</v>
      </c>
      <c r="K54" s="2">
        <f>COUNTIF(I$1:I53,"yes")/O$3</f>
        <v>0.67532467532467533</v>
      </c>
      <c r="L54" s="2">
        <f>2*COUNTIF(I$1:I53,"yes")/(COUNTIF(I$1:I53,"yes")+O$3+(O$1-O$3-(COUNTIF(I55:I$441,"no")+O$1-O$2)))</f>
        <v>0.80620155038759689</v>
      </c>
      <c r="V54" s="2">
        <v>551.79999999999995</v>
      </c>
      <c r="W54" s="2">
        <f>2*COUNTIF(I$1:I53,"yes")/(COUNTIF(I$1:I53,"yes")+O$3+(O$1-O$3-(COUNTIF(I55:I$441,"no")+O$1-O$2)))</f>
        <v>0.80620155038759689</v>
      </c>
    </row>
    <row r="55" spans="1:23" x14ac:dyDescent="0.2">
      <c r="A55" t="s">
        <v>64</v>
      </c>
      <c r="B55" s="1" t="s">
        <v>10</v>
      </c>
      <c r="C55" s="2">
        <v>4</v>
      </c>
      <c r="D55" s="2">
        <v>265</v>
      </c>
      <c r="E55" s="2">
        <v>1</v>
      </c>
      <c r="F55">
        <v>384</v>
      </c>
      <c r="G55" s="2">
        <v>503.1</v>
      </c>
      <c r="H55" s="2">
        <v>6.5E-150</v>
      </c>
      <c r="I55" t="s">
        <v>11</v>
      </c>
      <c r="J55" s="2">
        <f>1-((COUNTIF(I56:I$150,"no")+O$1-O$2)/(O$1-O$3))</f>
        <v>0</v>
      </c>
      <c r="K55" s="2">
        <f>COUNTIF(I$1:I54,"yes")/O$3</f>
        <v>0.68831168831168832</v>
      </c>
      <c r="L55" s="2">
        <f>2*COUNTIF(I$1:I54,"yes")/(COUNTIF(I$1:I54,"yes")+O$3+(O$1-O$3-(COUNTIF(I56:I$441,"no")+O$1-O$2)))</f>
        <v>0.81538461538461537</v>
      </c>
      <c r="V55" s="2">
        <v>503.1</v>
      </c>
      <c r="W55" s="2">
        <f>2*COUNTIF(I$1:I54,"yes")/(COUNTIF(I$1:I54,"yes")+O$3+(O$1-O$3-(COUNTIF(I56:I$441,"no")+O$1-O$2)))</f>
        <v>0.81538461538461537</v>
      </c>
    </row>
    <row r="56" spans="1:23" x14ac:dyDescent="0.2">
      <c r="A56" t="s">
        <v>65</v>
      </c>
      <c r="B56" s="1" t="s">
        <v>10</v>
      </c>
      <c r="C56" s="2">
        <v>8</v>
      </c>
      <c r="D56" s="2">
        <v>330</v>
      </c>
      <c r="E56" s="2">
        <v>1</v>
      </c>
      <c r="F56">
        <v>384</v>
      </c>
      <c r="G56" s="2">
        <v>449.5</v>
      </c>
      <c r="H56" s="2">
        <v>8.7999999999999999E-134</v>
      </c>
      <c r="I56" t="s">
        <v>11</v>
      </c>
      <c r="J56" s="2">
        <f>1-((COUNTIF(I57:I$150,"no")+O$1-O$2)/(O$1-O$3))</f>
        <v>0</v>
      </c>
      <c r="K56" s="2">
        <f>COUNTIF(I$1:I55,"yes")/O$3</f>
        <v>0.70129870129870131</v>
      </c>
      <c r="L56" s="2">
        <f>2*COUNTIF(I$1:I55,"yes")/(COUNTIF(I$1:I55,"yes")+O$3+(O$1-O$3-(COUNTIF(I57:I$441,"no")+O$1-O$2)))</f>
        <v>0.82442748091603058</v>
      </c>
      <c r="V56" s="2">
        <v>449.5</v>
      </c>
      <c r="W56" s="2">
        <f>2*COUNTIF(I$1:I55,"yes")/(COUNTIF(I$1:I55,"yes")+O$3+(O$1-O$3-(COUNTIF(I57:I$441,"no")+O$1-O$2)))</f>
        <v>0.82442748091603058</v>
      </c>
    </row>
    <row r="57" spans="1:23" x14ac:dyDescent="0.2">
      <c r="A57" t="s">
        <v>66</v>
      </c>
      <c r="B57" s="1" t="s">
        <v>10</v>
      </c>
      <c r="C57" s="2">
        <v>7</v>
      </c>
      <c r="D57" s="2">
        <v>235</v>
      </c>
      <c r="E57" s="2">
        <v>1</v>
      </c>
      <c r="F57">
        <v>384</v>
      </c>
      <c r="G57" s="2">
        <v>449.5</v>
      </c>
      <c r="H57" s="2">
        <v>8.7999999999999999E-134</v>
      </c>
      <c r="I57" t="s">
        <v>11</v>
      </c>
      <c r="J57" s="2">
        <f>1-((COUNTIF(I58:I$150,"no")+O$1-O$2)/(O$1-O$3))</f>
        <v>0</v>
      </c>
      <c r="K57" s="2">
        <f>COUNTIF(I$1:I56,"yes")/O$3</f>
        <v>0.7142857142857143</v>
      </c>
      <c r="L57" s="2">
        <f>2*COUNTIF(I$1:I56,"yes")/(COUNTIF(I$1:I56,"yes")+O$3+(O$1-O$3-(COUNTIF(I58:I$441,"no")+O$1-O$2)))</f>
        <v>0.83333333333333337</v>
      </c>
      <c r="V57" s="2">
        <v>449.5</v>
      </c>
      <c r="W57" s="2">
        <f>2*COUNTIF(I$1:I56,"yes")/(COUNTIF(I$1:I56,"yes")+O$3+(O$1-O$3-(COUNTIF(I58:I$441,"no")+O$1-O$2)))</f>
        <v>0.83333333333333337</v>
      </c>
    </row>
    <row r="58" spans="1:23" x14ac:dyDescent="0.2">
      <c r="A58" t="s">
        <v>67</v>
      </c>
      <c r="B58" s="1" t="s">
        <v>10</v>
      </c>
      <c r="C58" s="2">
        <v>7</v>
      </c>
      <c r="D58" s="2">
        <v>382</v>
      </c>
      <c r="E58" s="2">
        <v>1</v>
      </c>
      <c r="F58">
        <v>384</v>
      </c>
      <c r="G58" s="2">
        <v>449.5</v>
      </c>
      <c r="H58" s="2">
        <v>9.3999999999999993E-134</v>
      </c>
      <c r="I58" t="s">
        <v>8</v>
      </c>
      <c r="J58" s="2">
        <f>1-((COUNTIF(I59:I$150,"no")+O$1-O$2)/(O$1-O$3))</f>
        <v>9.1743119266054496E-3</v>
      </c>
      <c r="K58" s="2">
        <f>COUNTIF(I$1:I57,"yes")/O$3</f>
        <v>0.72727272727272729</v>
      </c>
      <c r="L58" s="2">
        <f>2*COUNTIF(I$1:I57,"yes")/(COUNTIF(I$1:I57,"yes")+O$3+(O$1-O$3-(COUNTIF(I59:I$441,"no")+O$1-O$2)))</f>
        <v>0.83582089552238803</v>
      </c>
      <c r="V58" s="2">
        <v>449.5</v>
      </c>
      <c r="W58" s="2">
        <f>2*COUNTIF(I$1:I57,"yes")/(COUNTIF(I$1:I57,"yes")+O$3+(O$1-O$3-(COUNTIF(I59:I$441,"no")+O$1-O$2)))</f>
        <v>0.83582089552238803</v>
      </c>
    </row>
    <row r="59" spans="1:23" x14ac:dyDescent="0.2">
      <c r="A59" t="s">
        <v>67</v>
      </c>
      <c r="B59" s="1" t="s">
        <v>10</v>
      </c>
      <c r="C59" s="2">
        <v>7</v>
      </c>
      <c r="D59" s="2">
        <v>382</v>
      </c>
      <c r="E59" s="2">
        <v>1</v>
      </c>
      <c r="F59">
        <v>384</v>
      </c>
      <c r="G59" s="2">
        <v>449.5</v>
      </c>
      <c r="H59" s="2">
        <v>9.3999999999999993E-134</v>
      </c>
      <c r="I59" t="s">
        <v>8</v>
      </c>
      <c r="J59" s="2">
        <f>1-((COUNTIF(I60:I$150,"no")+O$1-O$2)/(O$1-O$3))</f>
        <v>1.834862385321101E-2</v>
      </c>
      <c r="K59" s="2">
        <f>COUNTIF(I$1:I58,"yes")/O$3</f>
        <v>0.72727272727272729</v>
      </c>
      <c r="L59" s="2">
        <f>2*COUNTIF(I$1:I58,"yes")/(COUNTIF(I$1:I58,"yes")+O$3+(O$1-O$3-(COUNTIF(I60:I$441,"no")+O$1-O$2)))</f>
        <v>0.82962962962962961</v>
      </c>
      <c r="V59" s="2">
        <v>449.5</v>
      </c>
      <c r="W59" s="2">
        <f>2*COUNTIF(I$1:I58,"yes")/(COUNTIF(I$1:I58,"yes")+O$3+(O$1-O$3-(COUNTIF(I60:I$441,"no")+O$1-O$2)))</f>
        <v>0.82962962962962961</v>
      </c>
    </row>
    <row r="60" spans="1:23" x14ac:dyDescent="0.2">
      <c r="A60" t="s">
        <v>68</v>
      </c>
      <c r="B60" s="1" t="s">
        <v>10</v>
      </c>
      <c r="C60" s="2">
        <v>8</v>
      </c>
      <c r="D60" s="2">
        <v>322</v>
      </c>
      <c r="E60" s="2">
        <v>1</v>
      </c>
      <c r="F60">
        <v>384</v>
      </c>
      <c r="G60" s="2">
        <v>448.4</v>
      </c>
      <c r="H60" s="3">
        <v>2.0000000000000001E-133</v>
      </c>
      <c r="I60" t="s">
        <v>11</v>
      </c>
      <c r="J60" s="2">
        <f>1-((COUNTIF(I61:I$150,"no")+O$1-O$2)/(O$1-O$3))</f>
        <v>1.834862385321101E-2</v>
      </c>
      <c r="K60" s="2">
        <f>COUNTIF(I$1:I59,"yes")/O$3</f>
        <v>0.72727272727272729</v>
      </c>
      <c r="L60" s="2">
        <f>2*COUNTIF(I$1:I59,"yes")/(COUNTIF(I$1:I59,"yes")+O$3+(O$1-O$3-(COUNTIF(I61:I$441,"no")+O$1-O$2)))</f>
        <v>0.82962962962962961</v>
      </c>
      <c r="V60" s="2">
        <v>448.4</v>
      </c>
      <c r="W60" s="2">
        <f>2*COUNTIF(I$1:I59,"yes")/(COUNTIF(I$1:I59,"yes")+O$3+(O$1-O$3-(COUNTIF(I61:I$441,"no")+O$1-O$2)))</f>
        <v>0.82962962962962961</v>
      </c>
    </row>
    <row r="61" spans="1:23" x14ac:dyDescent="0.2">
      <c r="A61" t="s">
        <v>69</v>
      </c>
      <c r="B61" s="1" t="s">
        <v>10</v>
      </c>
      <c r="C61" s="2">
        <v>10</v>
      </c>
      <c r="D61" s="2">
        <v>326</v>
      </c>
      <c r="E61" s="2">
        <v>1</v>
      </c>
      <c r="F61">
        <v>384</v>
      </c>
      <c r="G61" s="2">
        <v>444.2</v>
      </c>
      <c r="H61" s="2">
        <v>3.6000000000000001E-132</v>
      </c>
      <c r="I61" t="s">
        <v>11</v>
      </c>
      <c r="J61" s="2">
        <f>1-((COUNTIF(I62:I$150,"no")+O$1-O$2)/(O$1-O$3))</f>
        <v>1.834862385321101E-2</v>
      </c>
      <c r="K61" s="2">
        <f>COUNTIF(I$1:I60,"yes")/O$3</f>
        <v>0.74025974025974028</v>
      </c>
      <c r="L61" s="2">
        <f>2*COUNTIF(I$1:I60,"yes")/(COUNTIF(I$1:I60,"yes")+O$3+(O$1-O$3-(COUNTIF(I62:I$441,"no")+O$1-O$2)))</f>
        <v>0.83823529411764708</v>
      </c>
      <c r="V61" s="2">
        <v>444.2</v>
      </c>
      <c r="W61" s="2">
        <f>2*COUNTIF(I$1:I60,"yes")/(COUNTIF(I$1:I60,"yes")+O$3+(O$1-O$3-(COUNTIF(I62:I$441,"no")+O$1-O$2)))</f>
        <v>0.83823529411764708</v>
      </c>
    </row>
    <row r="62" spans="1:23" x14ac:dyDescent="0.2">
      <c r="A62" t="s">
        <v>70</v>
      </c>
      <c r="B62" s="1" t="s">
        <v>10</v>
      </c>
      <c r="C62" s="2">
        <v>8</v>
      </c>
      <c r="D62" s="2">
        <v>336</v>
      </c>
      <c r="E62" s="2">
        <v>1</v>
      </c>
      <c r="F62">
        <v>384</v>
      </c>
      <c r="G62" s="2">
        <v>443.1</v>
      </c>
      <c r="H62" s="2">
        <v>7.7999999999999996E-132</v>
      </c>
      <c r="I62" t="s">
        <v>11</v>
      </c>
      <c r="J62" s="2">
        <f>1-((COUNTIF(I63:I$150,"no")+O$1-O$2)/(O$1-O$3))</f>
        <v>1.834862385321101E-2</v>
      </c>
      <c r="K62" s="2">
        <f>COUNTIF(I$1:I61,"yes")/O$3</f>
        <v>0.75324675324675328</v>
      </c>
      <c r="L62" s="2">
        <f>2*COUNTIF(I$1:I61,"yes")/(COUNTIF(I$1:I61,"yes")+O$3+(O$1-O$3-(COUNTIF(I63:I$441,"no")+O$1-O$2)))</f>
        <v>0.84671532846715325</v>
      </c>
      <c r="V62" s="2">
        <v>443.1</v>
      </c>
      <c r="W62" s="2">
        <f>2*COUNTIF(I$1:I61,"yes")/(COUNTIF(I$1:I61,"yes")+O$3+(O$1-O$3-(COUNTIF(I63:I$441,"no")+O$1-O$2)))</f>
        <v>0.84671532846715325</v>
      </c>
    </row>
    <row r="63" spans="1:23" x14ac:dyDescent="0.2">
      <c r="A63" t="s">
        <v>71</v>
      </c>
      <c r="B63" s="1" t="s">
        <v>10</v>
      </c>
      <c r="C63" s="2">
        <v>8</v>
      </c>
      <c r="D63" s="2">
        <v>332</v>
      </c>
      <c r="E63" s="2">
        <v>1</v>
      </c>
      <c r="F63">
        <v>384</v>
      </c>
      <c r="G63" s="2">
        <v>442.1</v>
      </c>
      <c r="H63" s="2">
        <v>1.5E-131</v>
      </c>
      <c r="I63" t="s">
        <v>11</v>
      </c>
      <c r="J63" s="2">
        <f>1-((COUNTIF(I64:I$150,"no")+O$1-O$2)/(O$1-O$3))</f>
        <v>1.834862385321101E-2</v>
      </c>
      <c r="K63" s="2">
        <f>COUNTIF(I$1:I62,"yes")/O$3</f>
        <v>0.76623376623376627</v>
      </c>
      <c r="L63" s="2">
        <f>2*COUNTIF(I$1:I62,"yes")/(COUNTIF(I$1:I62,"yes")+O$3+(O$1-O$3-(COUNTIF(I64:I$441,"no")+O$1-O$2)))</f>
        <v>0.85507246376811596</v>
      </c>
      <c r="V63" s="2">
        <v>442.1</v>
      </c>
      <c r="W63" s="2">
        <f>2*COUNTIF(I$1:I62,"yes")/(COUNTIF(I$1:I62,"yes")+O$3+(O$1-O$3-(COUNTIF(I64:I$441,"no")+O$1-O$2)))</f>
        <v>0.85507246376811596</v>
      </c>
    </row>
    <row r="64" spans="1:23" x14ac:dyDescent="0.2">
      <c r="A64" t="s">
        <v>72</v>
      </c>
      <c r="B64" s="1" t="s">
        <v>10</v>
      </c>
      <c r="C64" s="2">
        <v>8</v>
      </c>
      <c r="D64" s="2">
        <v>332</v>
      </c>
      <c r="E64" s="2">
        <v>1</v>
      </c>
      <c r="F64">
        <v>384</v>
      </c>
      <c r="G64" s="2">
        <v>442.1</v>
      </c>
      <c r="H64" s="2">
        <v>1.5E-131</v>
      </c>
      <c r="I64" t="s">
        <v>11</v>
      </c>
      <c r="J64" s="2">
        <f>1-((COUNTIF(I65:I$150,"no")+O$1-O$2)/(O$1-O$3))</f>
        <v>1.834862385321101E-2</v>
      </c>
      <c r="K64" s="2">
        <f>COUNTIF(I$1:I63,"yes")/O$3</f>
        <v>0.77922077922077926</v>
      </c>
      <c r="L64" s="2">
        <f>2*COUNTIF(I$1:I63,"yes")/(COUNTIF(I$1:I63,"yes")+O$3+(O$1-O$3-(COUNTIF(I65:I$441,"no")+O$1-O$2)))</f>
        <v>0.86330935251798557</v>
      </c>
      <c r="V64" s="2">
        <v>442.1</v>
      </c>
      <c r="W64" s="2">
        <f>2*COUNTIF(I$1:I63,"yes")/(COUNTIF(I$1:I63,"yes")+O$3+(O$1-O$3-(COUNTIF(I65:I$441,"no")+O$1-O$2)))</f>
        <v>0.86330935251798557</v>
      </c>
    </row>
    <row r="65" spans="1:23" x14ac:dyDescent="0.2">
      <c r="A65" t="s">
        <v>73</v>
      </c>
      <c r="B65" s="1" t="s">
        <v>10</v>
      </c>
      <c r="C65" s="2">
        <v>7</v>
      </c>
      <c r="D65" s="2">
        <v>339</v>
      </c>
      <c r="E65" s="2">
        <v>1</v>
      </c>
      <c r="F65">
        <v>384</v>
      </c>
      <c r="G65" s="2">
        <v>440.1</v>
      </c>
      <c r="H65" s="3">
        <v>5.9999999999999999E-131</v>
      </c>
      <c r="I65" t="s">
        <v>11</v>
      </c>
      <c r="J65" s="2">
        <f>1-((COUNTIF(I66:I$150,"no")+O$1-O$2)/(O$1-O$3))</f>
        <v>1.834862385321101E-2</v>
      </c>
      <c r="K65" s="2">
        <f>COUNTIF(I$1:I64,"yes")/O$3</f>
        <v>0.79220779220779225</v>
      </c>
      <c r="L65" s="2">
        <f>2*COUNTIF(I$1:I64,"yes")/(COUNTIF(I$1:I64,"yes")+O$3+(O$1-O$3-(COUNTIF(I66:I$441,"no")+O$1-O$2)))</f>
        <v>0.87142857142857144</v>
      </c>
      <c r="V65" s="2">
        <v>440.1</v>
      </c>
      <c r="W65" s="2">
        <f>2*COUNTIF(I$1:I64,"yes")/(COUNTIF(I$1:I64,"yes")+O$3+(O$1-O$3-(COUNTIF(I66:I$441,"no")+O$1-O$2)))</f>
        <v>0.87142857142857144</v>
      </c>
    </row>
    <row r="66" spans="1:23" x14ac:dyDescent="0.2">
      <c r="A66" t="s">
        <v>74</v>
      </c>
      <c r="B66" s="1" t="s">
        <v>10</v>
      </c>
      <c r="C66" s="2">
        <v>53</v>
      </c>
      <c r="D66" s="2">
        <v>390</v>
      </c>
      <c r="E66" s="2">
        <v>1</v>
      </c>
      <c r="F66">
        <v>384</v>
      </c>
      <c r="G66" s="2">
        <v>434.5</v>
      </c>
      <c r="H66" s="2">
        <v>3.1E-129</v>
      </c>
      <c r="I66" t="s">
        <v>8</v>
      </c>
      <c r="J66" s="2">
        <f>1-((COUNTIF(I67:I$150,"no")+O$1-O$2)/(O$1-O$3))</f>
        <v>2.752293577981646E-2</v>
      </c>
      <c r="K66" s="2">
        <f>COUNTIF(I$1:I65,"yes")/O$3</f>
        <v>0.80519480519480524</v>
      </c>
      <c r="L66" s="2">
        <f>2*COUNTIF(I$1:I65,"yes")/(COUNTIF(I$1:I65,"yes")+O$3+(O$1-O$3-(COUNTIF(I67:I$441,"no")+O$1-O$2)))</f>
        <v>0.87323943661971826</v>
      </c>
      <c r="V66" s="2">
        <v>434.5</v>
      </c>
      <c r="W66" s="2">
        <f>2*COUNTIF(I$1:I65,"yes")/(COUNTIF(I$1:I65,"yes")+O$3+(O$1-O$3-(COUNTIF(I67:I$441,"no")+O$1-O$2)))</f>
        <v>0.87323943661971826</v>
      </c>
    </row>
    <row r="67" spans="1:23" x14ac:dyDescent="0.2">
      <c r="A67" t="s">
        <v>74</v>
      </c>
      <c r="B67" s="1" t="s">
        <v>10</v>
      </c>
      <c r="C67" s="2">
        <v>53</v>
      </c>
      <c r="D67" s="2">
        <v>390</v>
      </c>
      <c r="E67" s="2">
        <v>1</v>
      </c>
      <c r="F67">
        <v>384</v>
      </c>
      <c r="G67" s="2">
        <v>434.5</v>
      </c>
      <c r="H67" s="2">
        <v>3.1E-129</v>
      </c>
      <c r="I67" t="s">
        <v>8</v>
      </c>
      <c r="J67" s="2">
        <f>1-((COUNTIF(I68:I$150,"no")+O$1-O$2)/(O$1-O$3))</f>
        <v>3.669724770642202E-2</v>
      </c>
      <c r="K67" s="2">
        <f>COUNTIF(I$1:I66,"yes")/O$3</f>
        <v>0.80519480519480524</v>
      </c>
      <c r="L67" s="2">
        <f>2*COUNTIF(I$1:I66,"yes")/(COUNTIF(I$1:I66,"yes")+O$3+(O$1-O$3-(COUNTIF(I68:I$441,"no")+O$1-O$2)))</f>
        <v>0.86713286713286708</v>
      </c>
      <c r="V67" s="2">
        <v>434.5</v>
      </c>
      <c r="W67" s="2">
        <f>2*COUNTIF(I$1:I66,"yes")/(COUNTIF(I$1:I66,"yes")+O$3+(O$1-O$3-(COUNTIF(I68:I$441,"no")+O$1-O$2)))</f>
        <v>0.86713286713286708</v>
      </c>
    </row>
    <row r="68" spans="1:23" x14ac:dyDescent="0.2">
      <c r="A68" t="s">
        <v>75</v>
      </c>
      <c r="B68" s="1" t="s">
        <v>10</v>
      </c>
      <c r="C68" s="2">
        <v>7</v>
      </c>
      <c r="D68" s="2">
        <v>338</v>
      </c>
      <c r="E68" s="2">
        <v>1</v>
      </c>
      <c r="F68">
        <v>384</v>
      </c>
      <c r="G68" s="2">
        <v>431.6</v>
      </c>
      <c r="H68" s="2">
        <v>2.2000000000000001E-128</v>
      </c>
      <c r="I68" t="s">
        <v>11</v>
      </c>
      <c r="J68" s="2">
        <f>1-((COUNTIF(I69:I$150,"no")+O$1-O$2)/(O$1-O$3))</f>
        <v>3.669724770642202E-2</v>
      </c>
      <c r="K68" s="2">
        <f>COUNTIF(I$1:I67,"yes")/O$3</f>
        <v>0.80519480519480524</v>
      </c>
      <c r="L68" s="2">
        <f>2*COUNTIF(I$1:I67,"yes")/(COUNTIF(I$1:I67,"yes")+O$3+(O$1-O$3-(COUNTIF(I69:I$441,"no")+O$1-O$2)))</f>
        <v>0.86713286713286708</v>
      </c>
      <c r="V68" s="2">
        <v>431.6</v>
      </c>
      <c r="W68" s="2">
        <f>2*COUNTIF(I$1:I67,"yes")/(COUNTIF(I$1:I67,"yes")+O$3+(O$1-O$3-(COUNTIF(I69:I$441,"no")+O$1-O$2)))</f>
        <v>0.86713286713286708</v>
      </c>
    </row>
    <row r="69" spans="1:23" x14ac:dyDescent="0.2">
      <c r="A69" t="s">
        <v>76</v>
      </c>
      <c r="B69" s="1" t="s">
        <v>10</v>
      </c>
      <c r="C69" s="2">
        <v>7</v>
      </c>
      <c r="D69" s="2">
        <v>266</v>
      </c>
      <c r="E69" s="2">
        <v>1</v>
      </c>
      <c r="F69">
        <v>384</v>
      </c>
      <c r="G69" s="2">
        <v>428.4</v>
      </c>
      <c r="H69" s="2">
        <v>2.1000000000000001E-127</v>
      </c>
      <c r="I69" t="s">
        <v>11</v>
      </c>
      <c r="J69" s="2">
        <f>1-((COUNTIF(I70:I$150,"no")+O$1-O$2)/(O$1-O$3))</f>
        <v>3.669724770642202E-2</v>
      </c>
      <c r="K69" s="2">
        <f>COUNTIF(I$1:I68,"yes")/O$3</f>
        <v>0.81818181818181823</v>
      </c>
      <c r="L69" s="2">
        <f>2*COUNTIF(I$1:I68,"yes")/(COUNTIF(I$1:I68,"yes")+O$3+(O$1-O$3-(COUNTIF(I70:I$441,"no")+O$1-O$2)))</f>
        <v>0.875</v>
      </c>
      <c r="V69" s="2">
        <v>428.4</v>
      </c>
      <c r="W69" s="2">
        <f>2*COUNTIF(I$1:I68,"yes")/(COUNTIF(I$1:I68,"yes")+O$3+(O$1-O$3-(COUNTIF(I70:I$441,"no")+O$1-O$2)))</f>
        <v>0.875</v>
      </c>
    </row>
    <row r="70" spans="1:23" x14ac:dyDescent="0.2">
      <c r="A70" t="s">
        <v>77</v>
      </c>
      <c r="B70" s="1" t="s">
        <v>10</v>
      </c>
      <c r="C70" s="2">
        <v>6</v>
      </c>
      <c r="D70" s="2">
        <v>270</v>
      </c>
      <c r="E70" s="2">
        <v>1</v>
      </c>
      <c r="F70">
        <v>384</v>
      </c>
      <c r="G70" s="2">
        <v>424.3</v>
      </c>
      <c r="H70" s="2">
        <v>3.5999999999999999E-126</v>
      </c>
      <c r="I70" t="s">
        <v>11</v>
      </c>
      <c r="J70" s="2">
        <f>1-((COUNTIF(I71:I$150,"no")+O$1-O$2)/(O$1-O$3))</f>
        <v>3.669724770642202E-2</v>
      </c>
      <c r="K70" s="2">
        <f>COUNTIF(I$1:I69,"yes")/O$3</f>
        <v>0.83116883116883122</v>
      </c>
      <c r="L70" s="2">
        <f>2*COUNTIF(I$1:I69,"yes")/(COUNTIF(I$1:I69,"yes")+O$3+(O$1-O$3-(COUNTIF(I71:I$441,"no")+O$1-O$2)))</f>
        <v>0.88275862068965516</v>
      </c>
      <c r="V70" s="2">
        <v>424.3</v>
      </c>
      <c r="W70" s="2">
        <f>2*COUNTIF(I$1:I69,"yes")/(COUNTIF(I$1:I69,"yes")+O$3+(O$1-O$3-(COUNTIF(I71:I$441,"no")+O$1-O$2)))</f>
        <v>0.88275862068965516</v>
      </c>
    </row>
    <row r="71" spans="1:23" x14ac:dyDescent="0.2">
      <c r="A71" t="s">
        <v>78</v>
      </c>
      <c r="B71" s="1" t="s">
        <v>10</v>
      </c>
      <c r="C71" s="2">
        <v>7</v>
      </c>
      <c r="D71" s="2">
        <v>267</v>
      </c>
      <c r="E71" s="2">
        <v>1</v>
      </c>
      <c r="F71">
        <v>384</v>
      </c>
      <c r="G71" s="2">
        <v>422.8</v>
      </c>
      <c r="H71" s="2">
        <v>9.6000000000000003E-126</v>
      </c>
      <c r="I71" t="s">
        <v>8</v>
      </c>
      <c r="J71" s="2">
        <f>1-((COUNTIF(I72:I$150,"no")+O$1-O$2)/(O$1-O$3))</f>
        <v>4.587155963302747E-2</v>
      </c>
      <c r="K71" s="2">
        <f>COUNTIF(I$1:I70,"yes")/O$3</f>
        <v>0.8441558441558441</v>
      </c>
      <c r="L71" s="2">
        <f>2*COUNTIF(I$1:I70,"yes")/(COUNTIF(I$1:I70,"yes")+O$3+(O$1-O$3-(COUNTIF(I72:I$441,"no")+O$1-O$2)))</f>
        <v>0.88435374149659862</v>
      </c>
      <c r="V71" s="2">
        <v>422.8</v>
      </c>
      <c r="W71" s="2">
        <f>2*COUNTIF(I$1:I70,"yes")/(COUNTIF(I$1:I70,"yes")+O$3+(O$1-O$3-(COUNTIF(I72:I$441,"no")+O$1-O$2)))</f>
        <v>0.88435374149659862</v>
      </c>
    </row>
    <row r="72" spans="1:23" x14ac:dyDescent="0.2">
      <c r="A72" t="s">
        <v>78</v>
      </c>
      <c r="B72" s="1" t="s">
        <v>10</v>
      </c>
      <c r="C72" s="2">
        <v>7</v>
      </c>
      <c r="D72" s="2">
        <v>267</v>
      </c>
      <c r="E72" s="2">
        <v>1</v>
      </c>
      <c r="F72">
        <v>384</v>
      </c>
      <c r="G72" s="2">
        <v>422.8</v>
      </c>
      <c r="H72" s="2">
        <v>9.6000000000000003E-126</v>
      </c>
      <c r="I72" t="s">
        <v>8</v>
      </c>
      <c r="J72" s="2">
        <f>1-((COUNTIF(I73:I$150,"no")+O$1-O$2)/(O$1-O$3))</f>
        <v>5.5045871559633031E-2</v>
      </c>
      <c r="K72" s="2">
        <f>COUNTIF(I$1:I71,"yes")/O$3</f>
        <v>0.8441558441558441</v>
      </c>
      <c r="L72" s="2">
        <f>2*COUNTIF(I$1:I71,"yes")/(COUNTIF(I$1:I71,"yes")+O$3+(O$1-O$3-(COUNTIF(I73:I$441,"no")+O$1-O$2)))</f>
        <v>0.8783783783783784</v>
      </c>
      <c r="V72" s="2">
        <v>422.8</v>
      </c>
      <c r="W72" s="2">
        <f>2*COUNTIF(I$1:I71,"yes")/(COUNTIF(I$1:I71,"yes")+O$3+(O$1-O$3-(COUNTIF(I73:I$441,"no")+O$1-O$2)))</f>
        <v>0.8783783783783784</v>
      </c>
    </row>
    <row r="73" spans="1:23" x14ac:dyDescent="0.2">
      <c r="A73" t="s">
        <v>79</v>
      </c>
      <c r="B73" s="1" t="s">
        <v>10</v>
      </c>
      <c r="C73" s="2">
        <v>7</v>
      </c>
      <c r="D73" s="2">
        <v>444</v>
      </c>
      <c r="E73" s="2">
        <v>1</v>
      </c>
      <c r="F73">
        <v>384</v>
      </c>
      <c r="G73" s="2">
        <v>422</v>
      </c>
      <c r="H73" s="2">
        <v>1.6999999999999999E-125</v>
      </c>
      <c r="I73" t="s">
        <v>8</v>
      </c>
      <c r="J73" s="2">
        <f>1-((COUNTIF(I74:I$150,"no")+O$1-O$2)/(O$1-O$3))</f>
        <v>6.422018348623848E-2</v>
      </c>
      <c r="K73" s="2">
        <f>COUNTIF(I$1:I72,"yes")/O$3</f>
        <v>0.8441558441558441</v>
      </c>
      <c r="L73" s="2">
        <f>2*COUNTIF(I$1:I72,"yes")/(COUNTIF(I$1:I72,"yes")+O$3+(O$1-O$3-(COUNTIF(I74:I$441,"no")+O$1-O$2)))</f>
        <v>0.87248322147651003</v>
      </c>
      <c r="V73" s="2">
        <v>422</v>
      </c>
      <c r="W73" s="2">
        <f>2*COUNTIF(I$1:I72,"yes")/(COUNTIF(I$1:I72,"yes")+O$3+(O$1-O$3-(COUNTIF(I74:I$441,"no")+O$1-O$2)))</f>
        <v>0.87248322147651003</v>
      </c>
    </row>
    <row r="74" spans="1:23" x14ac:dyDescent="0.2">
      <c r="A74" t="s">
        <v>79</v>
      </c>
      <c r="B74" s="1" t="s">
        <v>10</v>
      </c>
      <c r="C74" s="2">
        <v>7</v>
      </c>
      <c r="D74" s="2">
        <v>444</v>
      </c>
      <c r="E74" s="2">
        <v>1</v>
      </c>
      <c r="F74">
        <v>384</v>
      </c>
      <c r="G74" s="2">
        <v>422</v>
      </c>
      <c r="H74" s="2">
        <v>1.6999999999999999E-125</v>
      </c>
      <c r="I74" t="s">
        <v>8</v>
      </c>
      <c r="J74" s="2">
        <f>1-((COUNTIF(I75:I$150,"no")+O$1-O$2)/(O$1-O$3))</f>
        <v>7.3394495412844041E-2</v>
      </c>
      <c r="K74" s="2">
        <f>COUNTIF(I$1:I73,"yes")/O$3</f>
        <v>0.8441558441558441</v>
      </c>
      <c r="L74" s="2">
        <f>2*COUNTIF(I$1:I73,"yes")/(COUNTIF(I$1:I73,"yes")+O$3+(O$1-O$3-(COUNTIF(I75:I$441,"no")+O$1-O$2)))</f>
        <v>0.8666666666666667</v>
      </c>
      <c r="V74" s="2">
        <v>422</v>
      </c>
      <c r="W74" s="2">
        <f>2*COUNTIF(I$1:I73,"yes")/(COUNTIF(I$1:I73,"yes")+O$3+(O$1-O$3-(COUNTIF(I75:I$441,"no")+O$1-O$2)))</f>
        <v>0.8666666666666667</v>
      </c>
    </row>
    <row r="75" spans="1:23" x14ac:dyDescent="0.2">
      <c r="A75" t="s">
        <v>80</v>
      </c>
      <c r="B75" s="1" t="s">
        <v>10</v>
      </c>
      <c r="C75" s="2">
        <v>19</v>
      </c>
      <c r="D75" s="2">
        <v>289</v>
      </c>
      <c r="E75" s="2">
        <v>1</v>
      </c>
      <c r="F75">
        <v>384</v>
      </c>
      <c r="G75" s="2">
        <v>420.6</v>
      </c>
      <c r="H75" s="2">
        <v>4.5000000000000001E-125</v>
      </c>
      <c r="I75" t="s">
        <v>11</v>
      </c>
      <c r="J75" s="2">
        <f>1-((COUNTIF(I76:I$150,"no")+O$1-O$2)/(O$1-O$3))</f>
        <v>7.3394495412844041E-2</v>
      </c>
      <c r="K75" s="2">
        <f>COUNTIF(I$1:I74,"yes")/O$3</f>
        <v>0.8441558441558441</v>
      </c>
      <c r="L75" s="2">
        <f>2*COUNTIF(I$1:I74,"yes")/(COUNTIF(I$1:I74,"yes")+O$3+(O$1-O$3-(COUNTIF(I76:I$441,"no")+O$1-O$2)))</f>
        <v>0.8666666666666667</v>
      </c>
      <c r="V75" s="2">
        <v>420.6</v>
      </c>
      <c r="W75" s="2">
        <f>2*COUNTIF(I$1:I74,"yes")/(COUNTIF(I$1:I74,"yes")+O$3+(O$1-O$3-(COUNTIF(I76:I$441,"no")+O$1-O$2)))</f>
        <v>0.8666666666666667</v>
      </c>
    </row>
    <row r="76" spans="1:23" x14ac:dyDescent="0.2">
      <c r="A76" t="s">
        <v>81</v>
      </c>
      <c r="B76" s="1" t="s">
        <v>10</v>
      </c>
      <c r="C76" s="2">
        <v>7</v>
      </c>
      <c r="D76" s="2">
        <v>268</v>
      </c>
      <c r="E76" s="2">
        <v>1</v>
      </c>
      <c r="F76">
        <v>384</v>
      </c>
      <c r="G76" s="2">
        <v>419.6</v>
      </c>
      <c r="H76" s="2">
        <v>9.2999999999999999E-125</v>
      </c>
      <c r="I76" t="s">
        <v>8</v>
      </c>
      <c r="J76" s="2">
        <f>1-((COUNTIF(I77:I$150,"no")+O$1-O$2)/(O$1-O$3))</f>
        <v>8.256880733944949E-2</v>
      </c>
      <c r="K76" s="2">
        <f>COUNTIF(I$1:I75,"yes")/O$3</f>
        <v>0.8571428571428571</v>
      </c>
      <c r="L76" s="2">
        <f>2*COUNTIF(I$1:I75,"yes")/(COUNTIF(I$1:I75,"yes")+O$3+(O$1-O$3-(COUNTIF(I77:I$441,"no")+O$1-O$2)))</f>
        <v>0.86842105263157898</v>
      </c>
      <c r="V76" s="2">
        <v>419.6</v>
      </c>
      <c r="W76" s="2">
        <f>2*COUNTIF(I$1:I75,"yes")/(COUNTIF(I$1:I75,"yes")+O$3+(O$1-O$3-(COUNTIF(I77:I$441,"no")+O$1-O$2)))</f>
        <v>0.86842105263157898</v>
      </c>
    </row>
    <row r="77" spans="1:23" x14ac:dyDescent="0.2">
      <c r="A77" t="s">
        <v>81</v>
      </c>
      <c r="B77" s="1" t="s">
        <v>10</v>
      </c>
      <c r="C77" s="2">
        <v>7</v>
      </c>
      <c r="D77" s="2">
        <v>268</v>
      </c>
      <c r="E77" s="2">
        <v>1</v>
      </c>
      <c r="F77">
        <v>384</v>
      </c>
      <c r="G77" s="2">
        <v>419.6</v>
      </c>
      <c r="H77" s="2">
        <v>9.2999999999999999E-125</v>
      </c>
      <c r="I77" t="s">
        <v>8</v>
      </c>
      <c r="J77" s="2">
        <f>1-((COUNTIF(I78:I$150,"no")+O$1-O$2)/(O$1-O$3))</f>
        <v>9.1743119266055051E-2</v>
      </c>
      <c r="K77" s="2">
        <f>COUNTIF(I$1:I76,"yes")/O$3</f>
        <v>0.8571428571428571</v>
      </c>
      <c r="L77" s="2">
        <f>2*COUNTIF(I$1:I76,"yes")/(COUNTIF(I$1:I76,"yes")+O$3+(O$1-O$3-(COUNTIF(I78:I$441,"no")+O$1-O$2)))</f>
        <v>0.86274509803921573</v>
      </c>
      <c r="V77" s="2">
        <v>419.6</v>
      </c>
      <c r="W77" s="2">
        <f>2*COUNTIF(I$1:I76,"yes")/(COUNTIF(I$1:I76,"yes")+O$3+(O$1-O$3-(COUNTIF(I78:I$441,"no")+O$1-O$2)))</f>
        <v>0.86274509803921573</v>
      </c>
    </row>
    <row r="78" spans="1:23" x14ac:dyDescent="0.2">
      <c r="A78" t="s">
        <v>82</v>
      </c>
      <c r="B78" s="1" t="s">
        <v>10</v>
      </c>
      <c r="C78" s="2">
        <v>62</v>
      </c>
      <c r="D78" s="2">
        <v>323</v>
      </c>
      <c r="E78" s="2">
        <v>1</v>
      </c>
      <c r="F78">
        <v>384</v>
      </c>
      <c r="G78" s="2">
        <v>418.9</v>
      </c>
      <c r="H78" s="2">
        <v>1.5E-124</v>
      </c>
      <c r="I78" t="s">
        <v>11</v>
      </c>
      <c r="J78" s="2">
        <f>1-((COUNTIF(I79:I$150,"no")+O$1-O$2)/(O$1-O$3))</f>
        <v>9.1743119266055051E-2</v>
      </c>
      <c r="K78" s="2">
        <f>COUNTIF(I$1:I77,"yes")/O$3</f>
        <v>0.8571428571428571</v>
      </c>
      <c r="L78" s="2">
        <f>2*COUNTIF(I$1:I77,"yes")/(COUNTIF(I$1:I77,"yes")+O$3+(O$1-O$3-(COUNTIF(I79:I$441,"no")+O$1-O$2)))</f>
        <v>0.86274509803921573</v>
      </c>
      <c r="V78" s="2">
        <v>418.9</v>
      </c>
      <c r="W78" s="2">
        <f>2*COUNTIF(I$1:I77,"yes")/(COUNTIF(I$1:I77,"yes")+O$3+(O$1-O$3-(COUNTIF(I79:I$441,"no")+O$1-O$2)))</f>
        <v>0.86274509803921573</v>
      </c>
    </row>
    <row r="79" spans="1:23" x14ac:dyDescent="0.2">
      <c r="A79" t="s">
        <v>83</v>
      </c>
      <c r="B79" s="1" t="s">
        <v>10</v>
      </c>
      <c r="C79" s="2">
        <v>7</v>
      </c>
      <c r="D79" s="2">
        <v>268</v>
      </c>
      <c r="E79" s="2">
        <v>1</v>
      </c>
      <c r="F79">
        <v>384</v>
      </c>
      <c r="G79" s="2">
        <v>418.9</v>
      </c>
      <c r="H79" s="2">
        <v>1.5E-124</v>
      </c>
      <c r="I79" t="s">
        <v>11</v>
      </c>
      <c r="J79" s="2">
        <f>1-((COUNTIF(I80:I$150,"no")+O$1-O$2)/(O$1-O$3))</f>
        <v>9.1743119266055051E-2</v>
      </c>
      <c r="K79" s="2">
        <f>COUNTIF(I$1:I78,"yes")/O$3</f>
        <v>0.87012987012987009</v>
      </c>
      <c r="L79" s="2">
        <f>2*COUNTIF(I$1:I78,"yes")/(COUNTIF(I$1:I78,"yes")+O$3+(O$1-O$3-(COUNTIF(I80:I$441,"no")+O$1-O$2)))</f>
        <v>0.87012987012987009</v>
      </c>
      <c r="V79" s="2">
        <v>418.9</v>
      </c>
      <c r="W79" s="2">
        <f>2*COUNTIF(I$1:I78,"yes")/(COUNTIF(I$1:I78,"yes")+O$3+(O$1-O$3-(COUNTIF(I80:I$441,"no")+O$1-O$2)))</f>
        <v>0.87012987012987009</v>
      </c>
    </row>
    <row r="80" spans="1:23" x14ac:dyDescent="0.2">
      <c r="A80" t="s">
        <v>84</v>
      </c>
      <c r="B80" s="1" t="s">
        <v>10</v>
      </c>
      <c r="C80" s="2">
        <v>7</v>
      </c>
      <c r="D80" s="2">
        <v>268</v>
      </c>
      <c r="E80" s="2">
        <v>1</v>
      </c>
      <c r="F80">
        <v>384</v>
      </c>
      <c r="G80" s="2">
        <v>418.9</v>
      </c>
      <c r="H80" s="2">
        <v>1.5E-124</v>
      </c>
      <c r="I80" t="s">
        <v>8</v>
      </c>
      <c r="J80" s="2">
        <f>1-((COUNTIF(I81:I$150,"no")+O$1-O$2)/(O$1-O$3))</f>
        <v>0.1009174311926605</v>
      </c>
      <c r="K80" s="2">
        <f>COUNTIF(I$1:I79,"yes")/O$3</f>
        <v>0.88311688311688308</v>
      </c>
      <c r="L80" s="2">
        <f>2*COUNTIF(I$1:I79,"yes")/(COUNTIF(I$1:I79,"yes")+O$3+(O$1-O$3-(COUNTIF(I81:I$441,"no")+O$1-O$2)))</f>
        <v>0.87179487179487181</v>
      </c>
      <c r="V80" s="2">
        <v>418.9</v>
      </c>
      <c r="W80" s="2">
        <f>2*COUNTIF(I$1:I79,"yes")/(COUNTIF(I$1:I79,"yes")+O$3+(O$1-O$3-(COUNTIF(I81:I$441,"no")+O$1-O$2)))</f>
        <v>0.87179487179487181</v>
      </c>
    </row>
    <row r="81" spans="1:23" x14ac:dyDescent="0.2">
      <c r="A81" t="s">
        <v>84</v>
      </c>
      <c r="B81" s="1" t="s">
        <v>10</v>
      </c>
      <c r="C81" s="2">
        <v>7</v>
      </c>
      <c r="D81" s="2">
        <v>268</v>
      </c>
      <c r="E81" s="2">
        <v>1</v>
      </c>
      <c r="F81">
        <v>384</v>
      </c>
      <c r="G81" s="2">
        <v>418.9</v>
      </c>
      <c r="H81" s="2">
        <v>1.5E-124</v>
      </c>
      <c r="I81" t="s">
        <v>8</v>
      </c>
      <c r="J81" s="2">
        <f>1-((COUNTIF(I82:I$150,"no")+O$1-O$2)/(O$1-O$3))</f>
        <v>0.11009174311926606</v>
      </c>
      <c r="K81" s="2">
        <f>COUNTIF(I$1:I80,"yes")/O$3</f>
        <v>0.88311688311688308</v>
      </c>
      <c r="L81" s="2">
        <f>2*COUNTIF(I$1:I80,"yes")/(COUNTIF(I$1:I80,"yes")+O$3+(O$1-O$3-(COUNTIF(I82:I$441,"no")+O$1-O$2)))</f>
        <v>0.86624203821656054</v>
      </c>
      <c r="V81" s="2">
        <v>418.9</v>
      </c>
      <c r="W81" s="2">
        <f>2*COUNTIF(I$1:I80,"yes")/(COUNTIF(I$1:I80,"yes")+O$3+(O$1-O$3-(COUNTIF(I82:I$441,"no")+O$1-O$2)))</f>
        <v>0.86624203821656054</v>
      </c>
    </row>
    <row r="82" spans="1:23" x14ac:dyDescent="0.2">
      <c r="A82" t="s">
        <v>85</v>
      </c>
      <c r="B82" s="1" t="s">
        <v>10</v>
      </c>
      <c r="C82" s="2">
        <v>62</v>
      </c>
      <c r="D82" s="2">
        <v>324</v>
      </c>
      <c r="E82" s="2">
        <v>1</v>
      </c>
      <c r="F82">
        <v>384</v>
      </c>
      <c r="G82" s="2">
        <v>417.8</v>
      </c>
      <c r="H82" s="2">
        <v>3.0999999999999998E-124</v>
      </c>
      <c r="I82" t="s">
        <v>8</v>
      </c>
      <c r="J82" s="2">
        <f>1-((COUNTIF(I83:I$150,"no")+O$1-O$2)/(O$1-O$3))</f>
        <v>0.11926605504587151</v>
      </c>
      <c r="K82" s="2">
        <f>COUNTIF(I$1:I81,"yes")/O$3</f>
        <v>0.88311688311688308</v>
      </c>
      <c r="L82" s="2">
        <f>2*COUNTIF(I$1:I81,"yes")/(COUNTIF(I$1:I81,"yes")+O$3+(O$1-O$3-(COUNTIF(I83:I$441,"no")+O$1-O$2)))</f>
        <v>0.86075949367088611</v>
      </c>
      <c r="V82" s="2">
        <v>417.8</v>
      </c>
      <c r="W82" s="2">
        <f>2*COUNTIF(I$1:I81,"yes")/(COUNTIF(I$1:I81,"yes")+O$3+(O$1-O$3-(COUNTIF(I83:I$441,"no")+O$1-O$2)))</f>
        <v>0.86075949367088611</v>
      </c>
    </row>
    <row r="83" spans="1:23" x14ac:dyDescent="0.2">
      <c r="A83" t="s">
        <v>85</v>
      </c>
      <c r="B83" s="1" t="s">
        <v>10</v>
      </c>
      <c r="C83" s="2">
        <v>62</v>
      </c>
      <c r="D83" s="2">
        <v>324</v>
      </c>
      <c r="E83" s="2">
        <v>1</v>
      </c>
      <c r="F83">
        <v>384</v>
      </c>
      <c r="G83" s="2">
        <v>417.8</v>
      </c>
      <c r="H83" s="2">
        <v>3.0999999999999998E-124</v>
      </c>
      <c r="I83" t="s">
        <v>8</v>
      </c>
      <c r="J83" s="2">
        <f>1-((COUNTIF(I84:I$150,"no")+O$1-O$2)/(O$1-O$3))</f>
        <v>0.12844036697247707</v>
      </c>
      <c r="K83" s="2">
        <f>COUNTIF(I$1:I82,"yes")/O$3</f>
        <v>0.88311688311688308</v>
      </c>
      <c r="L83" s="2">
        <f>2*COUNTIF(I$1:I82,"yes")/(COUNTIF(I$1:I82,"yes")+O$3+(O$1-O$3-(COUNTIF(I84:I$441,"no")+O$1-O$2)))</f>
        <v>0.85534591194968557</v>
      </c>
      <c r="V83" s="2">
        <v>417.8</v>
      </c>
      <c r="W83" s="2">
        <f>2*COUNTIF(I$1:I82,"yes")/(COUNTIF(I$1:I82,"yes")+O$3+(O$1-O$3-(COUNTIF(I84:I$441,"no")+O$1-O$2)))</f>
        <v>0.85534591194968557</v>
      </c>
    </row>
    <row r="84" spans="1:23" x14ac:dyDescent="0.2">
      <c r="A84" t="s">
        <v>86</v>
      </c>
      <c r="B84" s="1" t="s">
        <v>10</v>
      </c>
      <c r="C84" s="2">
        <v>7</v>
      </c>
      <c r="D84" s="2">
        <v>342</v>
      </c>
      <c r="E84" s="2">
        <v>1</v>
      </c>
      <c r="F84">
        <v>384</v>
      </c>
      <c r="G84" s="2">
        <v>417.7</v>
      </c>
      <c r="H84" s="2">
        <v>3.4000000000000001E-124</v>
      </c>
      <c r="I84" t="s">
        <v>8</v>
      </c>
      <c r="J84" s="2">
        <f>1-((COUNTIF(I85:I$150,"no")+O$1-O$2)/(O$1-O$3))</f>
        <v>0.13761467889908252</v>
      </c>
      <c r="K84" s="2">
        <f>COUNTIF(I$1:I83,"yes")/O$3</f>
        <v>0.88311688311688308</v>
      </c>
      <c r="L84" s="2">
        <f>2*COUNTIF(I$1:I83,"yes")/(COUNTIF(I$1:I83,"yes")+O$3+(O$1-O$3-(COUNTIF(I85:I$441,"no")+O$1-O$2)))</f>
        <v>0.85</v>
      </c>
      <c r="V84" s="2">
        <v>417.7</v>
      </c>
      <c r="W84" s="2">
        <f>2*COUNTIF(I$1:I83,"yes")/(COUNTIF(I$1:I83,"yes")+O$3+(O$1-O$3-(COUNTIF(I85:I$441,"no")+O$1-O$2)))</f>
        <v>0.85</v>
      </c>
    </row>
    <row r="85" spans="1:23" x14ac:dyDescent="0.2">
      <c r="A85" t="s">
        <v>86</v>
      </c>
      <c r="B85" s="1" t="s">
        <v>10</v>
      </c>
      <c r="C85" s="2">
        <v>7</v>
      </c>
      <c r="D85" s="2">
        <v>342</v>
      </c>
      <c r="E85" s="2">
        <v>1</v>
      </c>
      <c r="F85">
        <v>384</v>
      </c>
      <c r="G85" s="2">
        <v>417.7</v>
      </c>
      <c r="H85" s="2">
        <v>3.4000000000000001E-124</v>
      </c>
      <c r="I85" t="s">
        <v>8</v>
      </c>
      <c r="J85" s="2">
        <f>1-((COUNTIF(I86:I$150,"no")+O$1-O$2)/(O$1-O$3))</f>
        <v>0.14678899082568808</v>
      </c>
      <c r="K85" s="2">
        <f>COUNTIF(I$1:I84,"yes")/O$3</f>
        <v>0.88311688311688308</v>
      </c>
      <c r="L85" s="2">
        <f>2*COUNTIF(I$1:I84,"yes")/(COUNTIF(I$1:I84,"yes")+O$3+(O$1-O$3-(COUNTIF(I86:I$441,"no")+O$1-O$2)))</f>
        <v>0.84472049689440998</v>
      </c>
      <c r="V85" s="2">
        <v>417.7</v>
      </c>
      <c r="W85" s="2">
        <f>2*COUNTIF(I$1:I84,"yes")/(COUNTIF(I$1:I84,"yes")+O$3+(O$1-O$3-(COUNTIF(I86:I$441,"no")+O$1-O$2)))</f>
        <v>0.84472049689440998</v>
      </c>
    </row>
    <row r="86" spans="1:23" x14ac:dyDescent="0.2">
      <c r="A86" t="s">
        <v>87</v>
      </c>
      <c r="B86" s="1" t="s">
        <v>10</v>
      </c>
      <c r="C86" s="2">
        <v>7</v>
      </c>
      <c r="D86" s="2">
        <v>342</v>
      </c>
      <c r="E86" s="2">
        <v>1</v>
      </c>
      <c r="F86">
        <v>384</v>
      </c>
      <c r="G86" s="2">
        <v>417.5</v>
      </c>
      <c r="H86" s="2">
        <v>3.8000000000000001E-124</v>
      </c>
      <c r="I86" t="s">
        <v>8</v>
      </c>
      <c r="J86" s="2">
        <f>1-((COUNTIF(I87:I$150,"no")+O$1-O$2)/(O$1-O$3))</f>
        <v>0.15596330275229353</v>
      </c>
      <c r="K86" s="2">
        <f>COUNTIF(I$1:I85,"yes")/O$3</f>
        <v>0.88311688311688308</v>
      </c>
      <c r="L86" s="2">
        <f>2*COUNTIF(I$1:I85,"yes")/(COUNTIF(I$1:I85,"yes")+O$3+(O$1-O$3-(COUNTIF(I87:I$441,"no")+O$1-O$2)))</f>
        <v>0.83950617283950613</v>
      </c>
      <c r="V86" s="2">
        <v>417.5</v>
      </c>
      <c r="W86" s="2">
        <f>2*COUNTIF(I$1:I85,"yes")/(COUNTIF(I$1:I85,"yes")+O$3+(O$1-O$3-(COUNTIF(I87:I$441,"no")+O$1-O$2)))</f>
        <v>0.83950617283950613</v>
      </c>
    </row>
    <row r="87" spans="1:23" x14ac:dyDescent="0.2">
      <c r="A87" t="s">
        <v>87</v>
      </c>
      <c r="B87" s="1" t="s">
        <v>10</v>
      </c>
      <c r="C87" s="2">
        <v>7</v>
      </c>
      <c r="D87" s="2">
        <v>342</v>
      </c>
      <c r="E87" s="2">
        <v>1</v>
      </c>
      <c r="F87">
        <v>384</v>
      </c>
      <c r="G87" s="2">
        <v>417.5</v>
      </c>
      <c r="H87" s="2">
        <v>3.8000000000000001E-124</v>
      </c>
      <c r="I87" t="s">
        <v>8</v>
      </c>
      <c r="J87" s="2">
        <f>1-((COUNTIF(I88:I$150,"no")+O$1-O$2)/(O$1-O$3))</f>
        <v>0.16513761467889909</v>
      </c>
      <c r="K87" s="2">
        <f>COUNTIF(I$1:I86,"yes")/O$3</f>
        <v>0.88311688311688308</v>
      </c>
      <c r="L87" s="2">
        <f>2*COUNTIF(I$1:I86,"yes")/(COUNTIF(I$1:I86,"yes")+O$3+(O$1-O$3-(COUNTIF(I88:I$441,"no")+O$1-O$2)))</f>
        <v>0.83435582822085885</v>
      </c>
      <c r="V87" s="2">
        <v>417.5</v>
      </c>
      <c r="W87" s="2">
        <f>2*COUNTIF(I$1:I86,"yes")/(COUNTIF(I$1:I86,"yes")+O$3+(O$1-O$3-(COUNTIF(I88:I$441,"no")+O$1-O$2)))</f>
        <v>0.83435582822085885</v>
      </c>
    </row>
    <row r="88" spans="1:23" x14ac:dyDescent="0.2">
      <c r="A88" t="s">
        <v>88</v>
      </c>
      <c r="B88" s="1" t="s">
        <v>10</v>
      </c>
      <c r="C88" s="2">
        <v>7</v>
      </c>
      <c r="D88" s="2">
        <v>336</v>
      </c>
      <c r="E88" s="2">
        <v>1</v>
      </c>
      <c r="F88">
        <v>384</v>
      </c>
      <c r="G88" s="2">
        <v>415.2</v>
      </c>
      <c r="H88" s="2">
        <v>1.9E-123</v>
      </c>
      <c r="I88" t="s">
        <v>8</v>
      </c>
      <c r="J88" s="2">
        <f>1-((COUNTIF(I89:I$150,"no")+O$1-O$2)/(O$1-O$3))</f>
        <v>0.17431192660550454</v>
      </c>
      <c r="K88" s="2">
        <f>COUNTIF(I$1:I87,"yes")/O$3</f>
        <v>0.88311688311688308</v>
      </c>
      <c r="L88" s="2">
        <f>2*COUNTIF(I$1:I87,"yes")/(COUNTIF(I$1:I87,"yes")+O$3+(O$1-O$3-(COUNTIF(I89:I$441,"no")+O$1-O$2)))</f>
        <v>0.82926829268292679</v>
      </c>
      <c r="V88" s="2">
        <v>415.2</v>
      </c>
      <c r="W88" s="2">
        <f>2*COUNTIF(I$1:I87,"yes")/(COUNTIF(I$1:I87,"yes")+O$3+(O$1-O$3-(COUNTIF(I89:I$441,"no")+O$1-O$2)))</f>
        <v>0.82926829268292679</v>
      </c>
    </row>
    <row r="89" spans="1:23" x14ac:dyDescent="0.2">
      <c r="A89" t="s">
        <v>88</v>
      </c>
      <c r="B89" s="1" t="s">
        <v>10</v>
      </c>
      <c r="C89" s="2">
        <v>7</v>
      </c>
      <c r="D89" s="2">
        <v>336</v>
      </c>
      <c r="E89" s="2">
        <v>1</v>
      </c>
      <c r="F89">
        <v>384</v>
      </c>
      <c r="G89" s="2">
        <v>415.2</v>
      </c>
      <c r="H89" s="2">
        <v>1.9E-123</v>
      </c>
      <c r="I89" t="s">
        <v>8</v>
      </c>
      <c r="J89" s="2">
        <f>1-((COUNTIF(I90:I$150,"no")+O$1-O$2)/(O$1-O$3))</f>
        <v>0.1834862385321101</v>
      </c>
      <c r="K89" s="2">
        <f>COUNTIF(I$1:I88,"yes")/O$3</f>
        <v>0.88311688311688308</v>
      </c>
      <c r="L89" s="2">
        <f>2*COUNTIF(I$1:I88,"yes")/(COUNTIF(I$1:I88,"yes")+O$3+(O$1-O$3-(COUNTIF(I90:I$441,"no")+O$1-O$2)))</f>
        <v>0.82424242424242422</v>
      </c>
      <c r="V89" s="2">
        <v>415.2</v>
      </c>
      <c r="W89" s="2">
        <f>2*COUNTIF(I$1:I88,"yes")/(COUNTIF(I$1:I88,"yes")+O$3+(O$1-O$3-(COUNTIF(I90:I$441,"no")+O$1-O$2)))</f>
        <v>0.82424242424242422</v>
      </c>
    </row>
    <row r="90" spans="1:23" x14ac:dyDescent="0.2">
      <c r="A90" t="s">
        <v>89</v>
      </c>
      <c r="B90" s="1" t="s">
        <v>10</v>
      </c>
      <c r="C90" s="2">
        <v>7</v>
      </c>
      <c r="D90" s="2">
        <v>343</v>
      </c>
      <c r="E90" s="2">
        <v>1</v>
      </c>
      <c r="F90">
        <v>384</v>
      </c>
      <c r="G90" s="2">
        <v>413.4</v>
      </c>
      <c r="H90" s="2">
        <v>6.4999999999999994E-123</v>
      </c>
      <c r="I90" t="s">
        <v>8</v>
      </c>
      <c r="J90" s="2">
        <f>1-((COUNTIF(I91:I$150,"no")+O$1-O$2)/(O$1-O$3))</f>
        <v>0.19266055045871555</v>
      </c>
      <c r="K90" s="2">
        <f>COUNTIF(I$1:I89,"yes")/O$3</f>
        <v>0.88311688311688308</v>
      </c>
      <c r="L90" s="2">
        <f>2*COUNTIF(I$1:I89,"yes")/(COUNTIF(I$1:I89,"yes")+O$3+(O$1-O$3-(COUNTIF(I91:I$441,"no")+O$1-O$2)))</f>
        <v>0.81927710843373491</v>
      </c>
      <c r="V90" s="2">
        <v>413.4</v>
      </c>
      <c r="W90" s="2">
        <f>2*COUNTIF(I$1:I89,"yes")/(COUNTIF(I$1:I89,"yes")+O$3+(O$1-O$3-(COUNTIF(I91:I$441,"no")+O$1-O$2)))</f>
        <v>0.81927710843373491</v>
      </c>
    </row>
    <row r="91" spans="1:23" x14ac:dyDescent="0.2">
      <c r="A91" t="s">
        <v>89</v>
      </c>
      <c r="B91" s="1" t="s">
        <v>10</v>
      </c>
      <c r="C91" s="2">
        <v>7</v>
      </c>
      <c r="D91" s="2">
        <v>343</v>
      </c>
      <c r="E91" s="2">
        <v>1</v>
      </c>
      <c r="F91">
        <v>384</v>
      </c>
      <c r="G91" s="2">
        <v>413.4</v>
      </c>
      <c r="H91" s="2">
        <v>6.4999999999999994E-123</v>
      </c>
      <c r="I91" t="s">
        <v>8</v>
      </c>
      <c r="J91" s="2">
        <f>1-((COUNTIF(I92:I$150,"no")+O$1-O$2)/(O$1-O$3))</f>
        <v>0.20183486238532111</v>
      </c>
      <c r="K91" s="2">
        <f>COUNTIF(I$1:I90,"yes")/O$3</f>
        <v>0.88311688311688308</v>
      </c>
      <c r="L91" s="2">
        <f>2*COUNTIF(I$1:I90,"yes")/(COUNTIF(I$1:I90,"yes")+O$3+(O$1-O$3-(COUNTIF(I92:I$441,"no")+O$1-O$2)))</f>
        <v>0.81437125748502992</v>
      </c>
      <c r="V91" s="2">
        <v>413.4</v>
      </c>
      <c r="W91" s="2">
        <f>2*COUNTIF(I$1:I90,"yes")/(COUNTIF(I$1:I90,"yes")+O$3+(O$1-O$3-(COUNTIF(I92:I$441,"no")+O$1-O$2)))</f>
        <v>0.81437125748502992</v>
      </c>
    </row>
    <row r="92" spans="1:23" x14ac:dyDescent="0.2">
      <c r="A92" t="s">
        <v>90</v>
      </c>
      <c r="B92" s="1" t="s">
        <v>10</v>
      </c>
      <c r="C92" s="2">
        <v>7</v>
      </c>
      <c r="D92" s="2">
        <v>343</v>
      </c>
      <c r="E92" s="2">
        <v>1</v>
      </c>
      <c r="F92">
        <v>384</v>
      </c>
      <c r="G92" s="2">
        <v>411.7</v>
      </c>
      <c r="H92" s="2">
        <v>2.2E-122</v>
      </c>
      <c r="I92" t="s">
        <v>8</v>
      </c>
      <c r="J92" s="2">
        <f>1-((COUNTIF(I93:I$150,"no")+O$1-O$2)/(O$1-O$3))</f>
        <v>0.21100917431192656</v>
      </c>
      <c r="K92" s="2">
        <f>COUNTIF(I$1:I91,"yes")/O$3</f>
        <v>0.88311688311688308</v>
      </c>
      <c r="L92" s="2">
        <f>2*COUNTIF(I$1:I91,"yes")/(COUNTIF(I$1:I91,"yes")+O$3+(O$1-O$3-(COUNTIF(I93:I$441,"no")+O$1-O$2)))</f>
        <v>0.80952380952380953</v>
      </c>
      <c r="V92" s="2">
        <v>411.7</v>
      </c>
      <c r="W92" s="2">
        <f>2*COUNTIF(I$1:I91,"yes")/(COUNTIF(I$1:I91,"yes")+O$3+(O$1-O$3-(COUNTIF(I93:I$441,"no")+O$1-O$2)))</f>
        <v>0.80952380952380953</v>
      </c>
    </row>
    <row r="93" spans="1:23" x14ac:dyDescent="0.2">
      <c r="A93" t="s">
        <v>90</v>
      </c>
      <c r="B93" s="1" t="s">
        <v>10</v>
      </c>
      <c r="C93" s="2">
        <v>7</v>
      </c>
      <c r="D93" s="2">
        <v>343</v>
      </c>
      <c r="E93" s="2">
        <v>1</v>
      </c>
      <c r="F93">
        <v>384</v>
      </c>
      <c r="G93" s="2">
        <v>411.7</v>
      </c>
      <c r="H93" s="2">
        <v>2.2E-122</v>
      </c>
      <c r="I93" t="s">
        <v>8</v>
      </c>
      <c r="J93" s="2">
        <f>1-((COUNTIF(I94:I$150,"no")+O$1-O$2)/(O$1-O$3))</f>
        <v>0.22018348623853212</v>
      </c>
      <c r="K93" s="2">
        <f>COUNTIF(I$1:I92,"yes")/O$3</f>
        <v>0.88311688311688308</v>
      </c>
      <c r="L93" s="2">
        <f>2*COUNTIF(I$1:I92,"yes")/(COUNTIF(I$1:I92,"yes")+O$3+(O$1-O$3-(COUNTIF(I94:I$441,"no")+O$1-O$2)))</f>
        <v>0.80473372781065089</v>
      </c>
      <c r="V93" s="2">
        <v>411.7</v>
      </c>
      <c r="W93" s="2">
        <f>2*COUNTIF(I$1:I92,"yes")/(COUNTIF(I$1:I92,"yes")+O$3+(O$1-O$3-(COUNTIF(I94:I$441,"no")+O$1-O$2)))</f>
        <v>0.80473372781065089</v>
      </c>
    </row>
    <row r="94" spans="1:23" x14ac:dyDescent="0.2">
      <c r="A94" t="s">
        <v>91</v>
      </c>
      <c r="B94" s="1" t="s">
        <v>10</v>
      </c>
      <c r="C94" s="2">
        <v>7</v>
      </c>
      <c r="D94" s="2">
        <v>457</v>
      </c>
      <c r="E94" s="2">
        <v>1</v>
      </c>
      <c r="F94">
        <v>384</v>
      </c>
      <c r="G94" s="2">
        <v>404.2</v>
      </c>
      <c r="H94" s="2">
        <v>3.7999999999999997E-120</v>
      </c>
      <c r="I94" t="s">
        <v>8</v>
      </c>
      <c r="J94" s="2">
        <f>1-((COUNTIF(I95:I$150,"no")+O$1-O$2)/(O$1-O$3))</f>
        <v>0.22935779816513757</v>
      </c>
      <c r="K94" s="2">
        <f>COUNTIF(I$1:I93,"yes")/O$3</f>
        <v>0.88311688311688308</v>
      </c>
      <c r="L94" s="2">
        <f>2*COUNTIF(I$1:I93,"yes")/(COUNTIF(I$1:I93,"yes")+O$3+(O$1-O$3-(COUNTIF(I95:I$441,"no")+O$1-O$2)))</f>
        <v>0.8</v>
      </c>
      <c r="V94" s="2">
        <v>404.2</v>
      </c>
      <c r="W94" s="2">
        <f>2*COUNTIF(I$1:I93,"yes")/(COUNTIF(I$1:I93,"yes")+O$3+(O$1-O$3-(COUNTIF(I95:I$441,"no")+O$1-O$2)))</f>
        <v>0.8</v>
      </c>
    </row>
    <row r="95" spans="1:23" x14ac:dyDescent="0.2">
      <c r="A95" t="s">
        <v>91</v>
      </c>
      <c r="B95" s="1" t="s">
        <v>10</v>
      </c>
      <c r="C95" s="2">
        <v>7</v>
      </c>
      <c r="D95" s="2">
        <v>457</v>
      </c>
      <c r="E95" s="2">
        <v>1</v>
      </c>
      <c r="F95">
        <v>384</v>
      </c>
      <c r="G95" s="2">
        <v>404.2</v>
      </c>
      <c r="H95" s="2">
        <v>3.7999999999999997E-120</v>
      </c>
      <c r="I95" t="s">
        <v>8</v>
      </c>
      <c r="J95" s="2">
        <f>1-((COUNTIF(I96:I$150,"no")+O$1-O$2)/(O$1-O$3))</f>
        <v>0.23853211009174313</v>
      </c>
      <c r="K95" s="2">
        <f>COUNTIF(I$1:I94,"yes")/O$3</f>
        <v>0.88311688311688308</v>
      </c>
      <c r="L95" s="2">
        <f>2*COUNTIF(I$1:I94,"yes")/(COUNTIF(I$1:I94,"yes")+O$3+(O$1-O$3-(COUNTIF(I96:I$441,"no")+O$1-O$2)))</f>
        <v>0.79532163742690054</v>
      </c>
      <c r="V95" s="2">
        <v>404.2</v>
      </c>
      <c r="W95" s="2">
        <f>2*COUNTIF(I$1:I94,"yes")/(COUNTIF(I$1:I94,"yes")+O$3+(O$1-O$3-(COUNTIF(I96:I$441,"no")+O$1-O$2)))</f>
        <v>0.79532163742690054</v>
      </c>
    </row>
    <row r="96" spans="1:23" x14ac:dyDescent="0.2">
      <c r="A96" t="s">
        <v>92</v>
      </c>
      <c r="B96" s="1" t="s">
        <v>10</v>
      </c>
      <c r="C96" s="2">
        <v>7</v>
      </c>
      <c r="D96" s="2">
        <v>340</v>
      </c>
      <c r="E96" s="2">
        <v>1</v>
      </c>
      <c r="F96">
        <v>384</v>
      </c>
      <c r="G96" s="2">
        <v>402.8</v>
      </c>
      <c r="H96" s="2">
        <v>1.1E-119</v>
      </c>
      <c r="I96" t="s">
        <v>8</v>
      </c>
      <c r="J96" s="2">
        <f>1-((COUNTIF(I97:I$150,"no")+O$1-O$2)/(O$1-O$3))</f>
        <v>0.24770642201834858</v>
      </c>
      <c r="K96" s="2">
        <f>COUNTIF(I$1:I95,"yes")/O$3</f>
        <v>0.88311688311688308</v>
      </c>
      <c r="L96" s="2">
        <f>2*COUNTIF(I$1:I95,"yes")/(COUNTIF(I$1:I95,"yes")+O$3+(O$1-O$3-(COUNTIF(I97:I$441,"no")+O$1-O$2)))</f>
        <v>0.79069767441860461</v>
      </c>
      <c r="V96" s="2">
        <v>402.8</v>
      </c>
      <c r="W96" s="2">
        <f>2*COUNTIF(I$1:I95,"yes")/(COUNTIF(I$1:I95,"yes")+O$3+(O$1-O$3-(COUNTIF(I97:I$441,"no")+O$1-O$2)))</f>
        <v>0.79069767441860461</v>
      </c>
    </row>
    <row r="97" spans="1:23" x14ac:dyDescent="0.2">
      <c r="A97" t="s">
        <v>92</v>
      </c>
      <c r="B97" s="1" t="s">
        <v>10</v>
      </c>
      <c r="C97" s="2">
        <v>7</v>
      </c>
      <c r="D97" s="2">
        <v>340</v>
      </c>
      <c r="E97" s="2">
        <v>1</v>
      </c>
      <c r="F97">
        <v>384</v>
      </c>
      <c r="G97" s="2">
        <v>402.8</v>
      </c>
      <c r="H97" s="2">
        <v>1.1E-119</v>
      </c>
      <c r="I97" t="s">
        <v>8</v>
      </c>
      <c r="J97" s="2">
        <f>1-((COUNTIF(I98:I$150,"no")+O$1-O$2)/(O$1-O$3))</f>
        <v>0.25688073394495414</v>
      </c>
      <c r="K97" s="2">
        <f>COUNTIF(I$1:I96,"yes")/O$3</f>
        <v>0.88311688311688308</v>
      </c>
      <c r="L97" s="2">
        <f>2*COUNTIF(I$1:I96,"yes")/(COUNTIF(I$1:I96,"yes")+O$3+(O$1-O$3-(COUNTIF(I98:I$441,"no")+O$1-O$2)))</f>
        <v>0.78612716763005785</v>
      </c>
      <c r="V97" s="2">
        <v>402.8</v>
      </c>
      <c r="W97" s="2">
        <f>2*COUNTIF(I$1:I96,"yes")/(COUNTIF(I$1:I96,"yes")+O$3+(O$1-O$3-(COUNTIF(I98:I$441,"no")+O$1-O$2)))</f>
        <v>0.78612716763005785</v>
      </c>
    </row>
    <row r="98" spans="1:23" x14ac:dyDescent="0.2">
      <c r="A98" t="s">
        <v>93</v>
      </c>
      <c r="B98" s="1" t="s">
        <v>10</v>
      </c>
      <c r="C98" s="2">
        <v>8</v>
      </c>
      <c r="D98" s="2">
        <v>328</v>
      </c>
      <c r="E98" s="2">
        <v>1</v>
      </c>
      <c r="F98">
        <v>384</v>
      </c>
      <c r="G98" s="2">
        <v>397.8</v>
      </c>
      <c r="H98" s="2">
        <v>3.3E-118</v>
      </c>
      <c r="I98" t="s">
        <v>11</v>
      </c>
      <c r="J98" s="2">
        <f>1-((COUNTIF(I99:I$150,"no")+O$1-O$2)/(O$1-O$3))</f>
        <v>0.25688073394495414</v>
      </c>
      <c r="K98" s="2">
        <f>COUNTIF(I$1:I97,"yes")/O$3</f>
        <v>0.88311688311688308</v>
      </c>
      <c r="L98" s="2">
        <f>2*COUNTIF(I$1:I97,"yes")/(COUNTIF(I$1:I97,"yes")+O$3+(O$1-O$3-(COUNTIF(I99:I$441,"no")+O$1-O$2)))</f>
        <v>0.78612716763005785</v>
      </c>
      <c r="V98" s="2">
        <v>397.8</v>
      </c>
      <c r="W98" s="2">
        <f>2*COUNTIF(I$1:I97,"yes")/(COUNTIF(I$1:I97,"yes")+O$3+(O$1-O$3-(COUNTIF(I99:I$441,"no")+O$1-O$2)))</f>
        <v>0.78612716763005785</v>
      </c>
    </row>
    <row r="99" spans="1:23" x14ac:dyDescent="0.2">
      <c r="A99" t="s">
        <v>94</v>
      </c>
      <c r="B99" s="1" t="s">
        <v>10</v>
      </c>
      <c r="C99" s="2">
        <v>8</v>
      </c>
      <c r="D99" s="2">
        <v>355</v>
      </c>
      <c r="E99" s="2">
        <v>1</v>
      </c>
      <c r="F99">
        <v>384</v>
      </c>
      <c r="G99" s="2">
        <v>378.7</v>
      </c>
      <c r="H99" s="2">
        <v>1.9E-112</v>
      </c>
      <c r="I99" t="s">
        <v>8</v>
      </c>
      <c r="J99" s="2">
        <f>1-((COUNTIF(I100:I$150,"no")+O$1-O$2)/(O$1-O$3))</f>
        <v>0.26605504587155959</v>
      </c>
      <c r="K99" s="2">
        <f>COUNTIF(I$1:I98,"yes")/O$3</f>
        <v>0.89610389610389607</v>
      </c>
      <c r="L99" s="2">
        <f>2*COUNTIF(I$1:I98,"yes")/(COUNTIF(I$1:I98,"yes")+O$3+(O$1-O$3-(COUNTIF(I100:I$441,"no")+O$1-O$2)))</f>
        <v>0.78857142857142859</v>
      </c>
      <c r="V99" s="2">
        <v>378.7</v>
      </c>
      <c r="W99" s="2">
        <f>2*COUNTIF(I$1:I98,"yes")/(COUNTIF(I$1:I98,"yes")+O$3+(O$1-O$3-(COUNTIF(I100:I$441,"no")+O$1-O$2)))</f>
        <v>0.78857142857142859</v>
      </c>
    </row>
    <row r="100" spans="1:23" x14ac:dyDescent="0.2">
      <c r="A100" t="s">
        <v>94</v>
      </c>
      <c r="B100" s="1" t="s">
        <v>10</v>
      </c>
      <c r="C100" s="2">
        <v>8</v>
      </c>
      <c r="D100" s="2">
        <v>355</v>
      </c>
      <c r="E100" s="2">
        <v>1</v>
      </c>
      <c r="F100">
        <v>384</v>
      </c>
      <c r="G100" s="2">
        <v>378.7</v>
      </c>
      <c r="H100" s="2">
        <v>1.9E-112</v>
      </c>
      <c r="I100" t="s">
        <v>8</v>
      </c>
      <c r="J100" s="2">
        <f>1-((COUNTIF(I101:I$150,"no")+O$1-O$2)/(O$1-O$3))</f>
        <v>0.27522935779816515</v>
      </c>
      <c r="K100" s="2">
        <f>COUNTIF(I$1:I99,"yes")/O$3</f>
        <v>0.89610389610389607</v>
      </c>
      <c r="L100" s="2">
        <f>2*COUNTIF(I$1:I99,"yes")/(COUNTIF(I$1:I99,"yes")+O$3+(O$1-O$3-(COUNTIF(I101:I$441,"no")+O$1-O$2)))</f>
        <v>0.78409090909090906</v>
      </c>
      <c r="V100" s="2">
        <v>378.7</v>
      </c>
      <c r="W100" s="2">
        <f>2*COUNTIF(I$1:I99,"yes")/(COUNTIF(I$1:I99,"yes")+O$3+(O$1-O$3-(COUNTIF(I101:I$441,"no")+O$1-O$2)))</f>
        <v>0.78409090909090906</v>
      </c>
    </row>
    <row r="101" spans="1:23" x14ac:dyDescent="0.2">
      <c r="A101" t="s">
        <v>95</v>
      </c>
      <c r="B101" s="1" t="s">
        <v>10</v>
      </c>
      <c r="C101" s="2">
        <v>8</v>
      </c>
      <c r="D101" s="2">
        <v>355</v>
      </c>
      <c r="E101" s="2">
        <v>1</v>
      </c>
      <c r="F101">
        <v>384</v>
      </c>
      <c r="G101" s="2">
        <v>377.4</v>
      </c>
      <c r="H101" s="2">
        <v>4.7000000000000004E-112</v>
      </c>
      <c r="I101" t="s">
        <v>8</v>
      </c>
      <c r="J101" s="2">
        <f>1-((COUNTIF(I102:I$150,"no")+O$1-O$2)/(O$1-O$3))</f>
        <v>0.2844036697247706</v>
      </c>
      <c r="K101" s="2">
        <f>COUNTIF(I$1:I100,"yes")/O$3</f>
        <v>0.89610389610389607</v>
      </c>
      <c r="L101" s="2">
        <f>2*COUNTIF(I$1:I100,"yes")/(COUNTIF(I$1:I100,"yes")+O$3+(O$1-O$3-(COUNTIF(I102:I$441,"no")+O$1-O$2)))</f>
        <v>0.77966101694915257</v>
      </c>
      <c r="V101" s="2">
        <v>377.4</v>
      </c>
      <c r="W101" s="2">
        <f>2*COUNTIF(I$1:I100,"yes")/(COUNTIF(I$1:I100,"yes")+O$3+(O$1-O$3-(COUNTIF(I102:I$441,"no")+O$1-O$2)))</f>
        <v>0.77966101694915257</v>
      </c>
    </row>
    <row r="102" spans="1:23" x14ac:dyDescent="0.2">
      <c r="A102" t="s">
        <v>95</v>
      </c>
      <c r="B102" s="1" t="s">
        <v>10</v>
      </c>
      <c r="C102" s="2">
        <v>8</v>
      </c>
      <c r="D102" s="2">
        <v>355</v>
      </c>
      <c r="E102" s="2">
        <v>1</v>
      </c>
      <c r="F102">
        <v>384</v>
      </c>
      <c r="G102" s="2">
        <v>377.4</v>
      </c>
      <c r="H102" s="2">
        <v>4.7000000000000004E-112</v>
      </c>
      <c r="I102" t="s">
        <v>8</v>
      </c>
      <c r="J102" s="2">
        <f>1-((COUNTIF(I103:I$150,"no")+O$1-O$2)/(O$1-O$3))</f>
        <v>0.29357798165137616</v>
      </c>
      <c r="K102" s="2">
        <f>COUNTIF(I$1:I101,"yes")/O$3</f>
        <v>0.89610389610389607</v>
      </c>
      <c r="L102" s="2">
        <f>2*COUNTIF(I$1:I101,"yes")/(COUNTIF(I$1:I101,"yes")+O$3+(O$1-O$3-(COUNTIF(I103:I$441,"no")+O$1-O$2)))</f>
        <v>0.7752808988764045</v>
      </c>
      <c r="V102" s="2">
        <v>377.4</v>
      </c>
      <c r="W102" s="2">
        <f>2*COUNTIF(I$1:I101,"yes")/(COUNTIF(I$1:I101,"yes")+O$3+(O$1-O$3-(COUNTIF(I103:I$441,"no")+O$1-O$2)))</f>
        <v>0.7752808988764045</v>
      </c>
    </row>
    <row r="103" spans="1:23" x14ac:dyDescent="0.2">
      <c r="A103" t="s">
        <v>96</v>
      </c>
      <c r="B103" s="1" t="s">
        <v>10</v>
      </c>
      <c r="C103" s="2">
        <v>8</v>
      </c>
      <c r="D103" s="2">
        <v>347</v>
      </c>
      <c r="E103" s="2">
        <v>1</v>
      </c>
      <c r="F103">
        <v>384</v>
      </c>
      <c r="G103" s="2">
        <v>325.39999999999998</v>
      </c>
      <c r="H103" s="3">
        <v>1.9999999999999998E-96</v>
      </c>
      <c r="I103" t="s">
        <v>11</v>
      </c>
      <c r="J103" s="2">
        <f>1-((COUNTIF(I104:I$150,"no")+O$1-O$2)/(O$1-O$3))</f>
        <v>0.29357798165137616</v>
      </c>
      <c r="K103" s="2">
        <f>COUNTIF(I$1:I102,"yes")/O$3</f>
        <v>0.89610389610389607</v>
      </c>
      <c r="L103" s="2">
        <f>2*COUNTIF(I$1:I102,"yes")/(COUNTIF(I$1:I102,"yes")+O$3+(O$1-O$3-(COUNTIF(I104:I$441,"no")+O$1-O$2)))</f>
        <v>0.7752808988764045</v>
      </c>
      <c r="V103" s="2">
        <v>325.39999999999998</v>
      </c>
      <c r="W103" s="2">
        <f>2*COUNTIF(I$1:I102,"yes")/(COUNTIF(I$1:I102,"yes")+O$3+(O$1-O$3-(COUNTIF(I104:I$441,"no")+O$1-O$2)))</f>
        <v>0.7752808988764045</v>
      </c>
    </row>
    <row r="104" spans="1:23" x14ac:dyDescent="0.2">
      <c r="A104" t="s">
        <v>97</v>
      </c>
      <c r="B104" s="1" t="s">
        <v>10</v>
      </c>
      <c r="C104" s="2">
        <v>7</v>
      </c>
      <c r="D104" s="2">
        <v>308</v>
      </c>
      <c r="E104" s="2">
        <v>1</v>
      </c>
      <c r="F104">
        <v>384</v>
      </c>
      <c r="G104" s="2">
        <v>274.10000000000002</v>
      </c>
      <c r="H104" s="2">
        <v>5.7000000000000002E-81</v>
      </c>
      <c r="I104" t="s">
        <v>11</v>
      </c>
      <c r="J104" s="2">
        <f>1-((COUNTIF(I105:I$150,"no")+O$1-O$2)/(O$1-O$3))</f>
        <v>0.29357798165137616</v>
      </c>
      <c r="K104" s="2">
        <f>COUNTIF(I$1:I103,"yes")/O$3</f>
        <v>0.90909090909090906</v>
      </c>
      <c r="L104" s="2">
        <f>2*COUNTIF(I$1:I103,"yes")/(COUNTIF(I$1:I103,"yes")+O$3+(O$1-O$3-(COUNTIF(I105:I$441,"no")+O$1-O$2)))</f>
        <v>0.78212290502793291</v>
      </c>
      <c r="V104" s="2">
        <v>274.10000000000002</v>
      </c>
      <c r="W104" s="2">
        <f>2*COUNTIF(I$1:I103,"yes")/(COUNTIF(I$1:I103,"yes")+O$3+(O$1-O$3-(COUNTIF(I105:I$441,"no")+O$1-O$2)))</f>
        <v>0.78212290502793291</v>
      </c>
    </row>
    <row r="105" spans="1:23" x14ac:dyDescent="0.2">
      <c r="A105" t="s">
        <v>98</v>
      </c>
      <c r="B105" s="1" t="s">
        <v>10</v>
      </c>
      <c r="C105" s="2">
        <v>7</v>
      </c>
      <c r="D105" s="2">
        <v>355</v>
      </c>
      <c r="E105" s="2">
        <v>1</v>
      </c>
      <c r="F105">
        <v>384</v>
      </c>
      <c r="G105" s="2">
        <v>207.5</v>
      </c>
      <c r="H105" s="2">
        <v>6.4000000000000003E-61</v>
      </c>
      <c r="I105" t="s">
        <v>11</v>
      </c>
      <c r="J105" s="2">
        <f>1-((COUNTIF(I106:I$150,"no")+O$1-O$2)/(O$1-O$3))</f>
        <v>0.29357798165137616</v>
      </c>
      <c r="K105" s="2">
        <f>COUNTIF(I$1:I104,"yes")/O$3</f>
        <v>0.92207792207792205</v>
      </c>
      <c r="L105" s="2">
        <f>2*COUNTIF(I$1:I104,"yes")/(COUNTIF(I$1:I104,"yes")+O$3+(O$1-O$3-(COUNTIF(I106:I$441,"no")+O$1-O$2)))</f>
        <v>0.78888888888888886</v>
      </c>
      <c r="V105" s="2">
        <v>207.5</v>
      </c>
      <c r="W105" s="2">
        <f>2*COUNTIF(I$1:I104,"yes")/(COUNTIF(I$1:I104,"yes")+O$3+(O$1-O$3-(COUNTIF(I106:I$441,"no")+O$1-O$2)))</f>
        <v>0.78888888888888886</v>
      </c>
    </row>
    <row r="106" spans="1:23" x14ac:dyDescent="0.2">
      <c r="A106" t="s">
        <v>99</v>
      </c>
      <c r="B106" s="1" t="s">
        <v>10</v>
      </c>
      <c r="C106" s="2">
        <v>7</v>
      </c>
      <c r="D106" s="2">
        <v>389</v>
      </c>
      <c r="E106" s="2">
        <v>1</v>
      </c>
      <c r="F106">
        <v>384</v>
      </c>
      <c r="G106" s="2">
        <v>168.3</v>
      </c>
      <c r="H106" s="2">
        <v>4.1000000000000001E-49</v>
      </c>
      <c r="I106" t="s">
        <v>11</v>
      </c>
      <c r="J106" s="2">
        <f>1-((COUNTIF(I107:I$150,"no")+O$1-O$2)/(O$1-O$3))</f>
        <v>0.29357798165137616</v>
      </c>
      <c r="K106" s="2">
        <f>COUNTIF(I$1:I105,"yes")/O$3</f>
        <v>0.93506493506493504</v>
      </c>
      <c r="L106" s="2">
        <f>2*COUNTIF(I$1:I105,"yes")/(COUNTIF(I$1:I105,"yes")+O$3+(O$1-O$3-(COUNTIF(I107:I$441,"no")+O$1-O$2)))</f>
        <v>0.79558011049723754</v>
      </c>
      <c r="V106" s="2">
        <v>168.3</v>
      </c>
      <c r="W106" s="2">
        <f>2*COUNTIF(I$1:I105,"yes")/(COUNTIF(I$1:I105,"yes")+O$3+(O$1-O$3-(COUNTIF(I107:I$441,"no")+O$1-O$2)))</f>
        <v>0.79558011049723754</v>
      </c>
    </row>
    <row r="107" spans="1:23" x14ac:dyDescent="0.2">
      <c r="A107" t="s">
        <v>100</v>
      </c>
      <c r="B107" s="1" t="s">
        <v>10</v>
      </c>
      <c r="C107" s="2">
        <v>1</v>
      </c>
      <c r="D107" s="2">
        <v>259</v>
      </c>
      <c r="E107" s="2">
        <v>1</v>
      </c>
      <c r="F107">
        <v>384</v>
      </c>
      <c r="G107" s="2">
        <v>126.7</v>
      </c>
      <c r="H107" s="2">
        <v>1.4000000000000001E-36</v>
      </c>
      <c r="I107" t="s">
        <v>11</v>
      </c>
      <c r="J107" s="2">
        <f>1-((COUNTIF(I108:I$150,"no")+O$1-O$2)/(O$1-O$3))</f>
        <v>0.29357798165137616</v>
      </c>
      <c r="K107" s="2">
        <f>COUNTIF(I$1:I106,"yes")/O$3</f>
        <v>0.94805194805194803</v>
      </c>
      <c r="L107" s="2">
        <f>2*COUNTIF(I$1:I106,"yes")/(COUNTIF(I$1:I106,"yes")+O$3+(O$1-O$3-(COUNTIF(I108:I$441,"no")+O$1-O$2)))</f>
        <v>0.80219780219780223</v>
      </c>
      <c r="V107" s="2">
        <v>126.7</v>
      </c>
      <c r="W107" s="2">
        <f>2*COUNTIF(I$1:I106,"yes")/(COUNTIF(I$1:I106,"yes")+O$3+(O$1-O$3-(COUNTIF(I108:I$441,"no")+O$1-O$2)))</f>
        <v>0.80219780219780223</v>
      </c>
    </row>
    <row r="108" spans="1:23" x14ac:dyDescent="0.2">
      <c r="A108" t="s">
        <v>101</v>
      </c>
      <c r="B108" s="1" t="s">
        <v>10</v>
      </c>
      <c r="C108" s="2">
        <v>6</v>
      </c>
      <c r="D108" s="2">
        <v>223</v>
      </c>
      <c r="E108" s="2">
        <v>1</v>
      </c>
      <c r="F108">
        <v>384</v>
      </c>
      <c r="G108" s="2">
        <v>59.5</v>
      </c>
      <c r="H108" s="2">
        <v>2.2999999999999999E-16</v>
      </c>
      <c r="I108" t="s">
        <v>11</v>
      </c>
      <c r="J108" s="2">
        <f>1-((COUNTIF(I109:I$150,"no")+O$1-O$2)/(O$1-O$3))</f>
        <v>0.29357798165137616</v>
      </c>
      <c r="K108" s="2">
        <f>COUNTIF(I$1:I107,"yes")/O$3</f>
        <v>0.96103896103896103</v>
      </c>
      <c r="L108" s="2">
        <f>2*COUNTIF(I$1:I107,"yes")/(COUNTIF(I$1:I107,"yes")+O$3+(O$1-O$3-(COUNTIF(I109:I$441,"no")+O$1-O$2)))</f>
        <v>0.80874316939890711</v>
      </c>
      <c r="V108" s="2">
        <v>59.5</v>
      </c>
      <c r="W108" s="2">
        <f>2*COUNTIF(I$1:I107,"yes")/(COUNTIF(I$1:I107,"yes")+O$3+(O$1-O$3-(COUNTIF(I109:I$441,"no")+O$1-O$2)))</f>
        <v>0.80874316939890711</v>
      </c>
    </row>
    <row r="109" spans="1:23" x14ac:dyDescent="0.2">
      <c r="A109" t="s">
        <v>102</v>
      </c>
      <c r="B109" s="1" t="s">
        <v>10</v>
      </c>
      <c r="C109" s="2">
        <v>6</v>
      </c>
      <c r="D109" s="2">
        <v>287</v>
      </c>
      <c r="E109" s="2">
        <v>1</v>
      </c>
      <c r="F109">
        <v>384</v>
      </c>
      <c r="G109" s="2">
        <v>-0.7</v>
      </c>
      <c r="H109" s="2">
        <v>8.6999999999999997E-11</v>
      </c>
      <c r="I109" t="s">
        <v>11</v>
      </c>
      <c r="J109" s="2">
        <f>1-((COUNTIF(I110:I$150,"no")+O$1-O$2)/(O$1-O$3))</f>
        <v>0.29357798165137616</v>
      </c>
      <c r="K109" s="2">
        <f>COUNTIF(I$1:I108,"yes")/O$3</f>
        <v>0.97402597402597402</v>
      </c>
      <c r="L109" s="2">
        <f>2*COUNTIF(I$1:I108,"yes")/(COUNTIF(I$1:I108,"yes")+O$3+(O$1-O$3-(COUNTIF(I110:I$441,"no")+O$1-O$2)))</f>
        <v>0.81521739130434778</v>
      </c>
      <c r="V109" s="2">
        <v>-0.7</v>
      </c>
      <c r="W109" s="2">
        <f>2*COUNTIF(I$1:I108,"yes")/(COUNTIF(I$1:I108,"yes")+O$3+(O$1-O$3-(COUNTIF(I110:I$441,"no")+O$1-O$2)))</f>
        <v>0.81521739130434778</v>
      </c>
    </row>
    <row r="110" spans="1:23" x14ac:dyDescent="0.2">
      <c r="A110" t="s">
        <v>103</v>
      </c>
      <c r="B110" s="1" t="s">
        <v>10</v>
      </c>
      <c r="C110" s="2">
        <v>8</v>
      </c>
      <c r="D110" s="2">
        <v>324</v>
      </c>
      <c r="E110" s="2">
        <v>1</v>
      </c>
      <c r="F110">
        <v>384</v>
      </c>
      <c r="G110" s="2">
        <v>-0.7</v>
      </c>
      <c r="H110" s="2">
        <v>8.6999999999999997E-11</v>
      </c>
      <c r="I110" t="s">
        <v>11</v>
      </c>
      <c r="J110" s="2">
        <f>1-((COUNTIF(I111:I$150,"no")+O$1-O$2)/(O$1-O$3))</f>
        <v>0.29357798165137616</v>
      </c>
      <c r="K110" s="2">
        <f>COUNTIF(I$1:I109,"yes")/O$3</f>
        <v>0.98701298701298701</v>
      </c>
      <c r="L110" s="2">
        <f>2*COUNTIF(I$1:I109,"yes")/(COUNTIF(I$1:I109,"yes")+O$3+(O$1-O$3-(COUNTIF(I111:I$441,"no")+O$1-O$2)))</f>
        <v>0.82162162162162167</v>
      </c>
      <c r="V110" s="2">
        <v>-0.7</v>
      </c>
      <c r="W110" s="2">
        <f>2*COUNTIF(I$1:I109,"yes")/(COUNTIF(I$1:I109,"yes")+O$3+(O$1-O$3-(COUNTIF(I111:I$441,"no")+O$1-O$2)))</f>
        <v>0.82162162162162167</v>
      </c>
    </row>
    <row r="111" spans="1:23" x14ac:dyDescent="0.2">
      <c r="A111" t="s">
        <v>104</v>
      </c>
      <c r="B111" s="1" t="s">
        <v>10</v>
      </c>
      <c r="C111" s="2">
        <v>6</v>
      </c>
      <c r="D111" s="2">
        <v>313</v>
      </c>
      <c r="E111" s="2">
        <v>1</v>
      </c>
      <c r="F111">
        <v>384</v>
      </c>
      <c r="G111" s="2">
        <v>-35.700000000000003</v>
      </c>
      <c r="H111" s="2">
        <v>1.0999999999999999E-8</v>
      </c>
      <c r="I111" t="s">
        <v>8</v>
      </c>
      <c r="J111" s="2">
        <f>1-((COUNTIF(I112:I$150,"no")+O$1-O$2)/(O$1-O$3))</f>
        <v>0.30275229357798161</v>
      </c>
      <c r="K111" s="2">
        <f>COUNTIF(I$1:I110,"yes")/O$3</f>
        <v>1</v>
      </c>
      <c r="L111" s="2">
        <f>2*COUNTIF(I$1:I110,"yes")/(COUNTIF(I$1:I110,"yes")+O$3+(O$1-O$3-(COUNTIF(I112:I$441,"no")+O$1-O$2)))</f>
        <v>0.82352941176470584</v>
      </c>
      <c r="V111" s="2">
        <v>-35.700000000000003</v>
      </c>
      <c r="W111" s="2">
        <f>2*COUNTIF(I$1:I110,"yes")/(COUNTIF(I$1:I110,"yes")+O$3+(O$1-O$3-(COUNTIF(I112:I$441,"no")+O$1-O$2)))</f>
        <v>0.82352941176470584</v>
      </c>
    </row>
    <row r="112" spans="1:23" x14ac:dyDescent="0.2">
      <c r="A112" t="s">
        <v>105</v>
      </c>
      <c r="B112" s="1" t="s">
        <v>10</v>
      </c>
      <c r="C112" s="2">
        <v>3</v>
      </c>
      <c r="D112" s="2">
        <v>159</v>
      </c>
      <c r="E112" s="2">
        <v>1</v>
      </c>
      <c r="F112">
        <v>384</v>
      </c>
      <c r="G112" s="2">
        <v>-110</v>
      </c>
      <c r="H112" s="2">
        <v>2.9999999999999997E-4</v>
      </c>
      <c r="I112" t="s">
        <v>8</v>
      </c>
      <c r="J112" s="2">
        <f>1-((COUNTIF(I113:I$150,"no")+O$1-O$2)/(O$1-O$3))</f>
        <v>0.31192660550458717</v>
      </c>
      <c r="K112" s="2">
        <f>COUNTIF(I$1:I111,"yes")/O$3</f>
        <v>1</v>
      </c>
      <c r="L112" s="2">
        <f>2*COUNTIF(I$1:I111,"yes")/(COUNTIF(I$1:I111,"yes")+O$3+(O$1-O$3-(COUNTIF(I113:I$441,"no")+O$1-O$2)))</f>
        <v>0.81914893617021278</v>
      </c>
      <c r="V112" s="2">
        <v>-110</v>
      </c>
      <c r="W112" s="2">
        <f>2*COUNTIF(I$1:I111,"yes")/(COUNTIF(I$1:I111,"yes")+O$3+(O$1-O$3-(COUNTIF(I113:I$441,"no")+O$1-O$2)))</f>
        <v>0.81914893617021278</v>
      </c>
    </row>
    <row r="113" spans="1:23" x14ac:dyDescent="0.2">
      <c r="A113" t="s">
        <v>106</v>
      </c>
      <c r="B113" s="1" t="s">
        <v>10</v>
      </c>
      <c r="C113" s="2">
        <v>2</v>
      </c>
      <c r="D113" s="2">
        <v>113</v>
      </c>
      <c r="E113" s="2">
        <v>1</v>
      </c>
      <c r="F113">
        <v>384</v>
      </c>
      <c r="G113" s="2">
        <v>-142</v>
      </c>
      <c r="H113" s="2">
        <v>2.5000000000000001E-2</v>
      </c>
      <c r="I113" t="s">
        <v>8</v>
      </c>
      <c r="J113" s="2">
        <f>1-((COUNTIF(I114:I$150,"no")+O$1-O$2)/(O$1-O$3))</f>
        <v>0.32110091743119262</v>
      </c>
      <c r="K113" s="2">
        <f>COUNTIF(I$1:I112,"yes")/O$3</f>
        <v>1</v>
      </c>
      <c r="L113" s="2">
        <f>2*COUNTIF(I$1:I112,"yes")/(COUNTIF(I$1:I112,"yes")+O$3+(O$1-O$3-(COUNTIF(I114:I$441,"no")+O$1-O$2)))</f>
        <v>0.81481481481481477</v>
      </c>
      <c r="V113" s="2">
        <v>-142</v>
      </c>
      <c r="W113" s="2">
        <f>2*COUNTIF(I$1:I112,"yes")/(COUNTIF(I$1:I112,"yes")+O$3+(O$1-O$3-(COUNTIF(I114:I$441,"no")+O$1-O$2)))</f>
        <v>0.81481481481481477</v>
      </c>
    </row>
    <row r="114" spans="1:23" x14ac:dyDescent="0.2">
      <c r="A114" t="s">
        <v>107</v>
      </c>
      <c r="B114" s="1" t="s">
        <v>10</v>
      </c>
      <c r="C114" s="2">
        <v>173</v>
      </c>
      <c r="D114" s="2">
        <v>417</v>
      </c>
      <c r="E114" s="2">
        <v>1</v>
      </c>
      <c r="F114">
        <v>384</v>
      </c>
      <c r="G114" s="2">
        <v>-155.1</v>
      </c>
      <c r="H114" s="2">
        <v>0.15</v>
      </c>
      <c r="I114" t="s">
        <v>8</v>
      </c>
      <c r="J114" s="2">
        <f>1-((COUNTIF(I115:I$150,"no")+O$1-O$2)/(O$1-O$3))</f>
        <v>0.33027522935779818</v>
      </c>
      <c r="K114" s="2">
        <f>COUNTIF(I$1:I113,"yes")/O$3</f>
        <v>1</v>
      </c>
      <c r="L114" s="2">
        <f>2*COUNTIF(I$1:I113,"yes")/(COUNTIF(I$1:I113,"yes")+O$3+(O$1-O$3-(COUNTIF(I115:I$441,"no")+O$1-O$2)))</f>
        <v>0.81052631578947365</v>
      </c>
      <c r="V114" s="2">
        <v>-155.1</v>
      </c>
      <c r="W114" s="2">
        <f>2*COUNTIF(I$1:I113,"yes")/(COUNTIF(I$1:I113,"yes")+O$3+(O$1-O$3-(COUNTIF(I115:I$441,"no")+O$1-O$2)))</f>
        <v>0.81052631578947365</v>
      </c>
    </row>
    <row r="115" spans="1:23" x14ac:dyDescent="0.2">
      <c r="A115" t="s">
        <v>108</v>
      </c>
      <c r="B115" s="1" t="s">
        <v>10</v>
      </c>
      <c r="C115" s="2">
        <v>291</v>
      </c>
      <c r="D115" s="2">
        <v>493</v>
      </c>
      <c r="E115" s="2">
        <v>1</v>
      </c>
      <c r="F115">
        <v>384</v>
      </c>
      <c r="G115" s="2">
        <v>-160.80000000000001</v>
      </c>
      <c r="H115" s="2">
        <v>0.33</v>
      </c>
      <c r="I115" t="s">
        <v>8</v>
      </c>
      <c r="J115" s="2">
        <f>1-((COUNTIF(I116:I$150,"no")+O$1-O$2)/(O$1-O$3))</f>
        <v>0.33944954128440363</v>
      </c>
      <c r="K115" s="2">
        <f>COUNTIF(I$1:I114,"yes")/O$3</f>
        <v>1</v>
      </c>
      <c r="L115" s="2">
        <f>2*COUNTIF(I$1:I114,"yes")/(COUNTIF(I$1:I114,"yes")+O$3+(O$1-O$3-(COUNTIF(I116:I$441,"no")+O$1-O$2)))</f>
        <v>0.80628272251308897</v>
      </c>
      <c r="V115" s="2">
        <v>-160.80000000000001</v>
      </c>
      <c r="W115" s="2">
        <f>2*COUNTIF(I$1:I114,"yes")/(COUNTIF(I$1:I114,"yes")+O$3+(O$1-O$3-(COUNTIF(I116:I$441,"no")+O$1-O$2)))</f>
        <v>0.80628272251308897</v>
      </c>
    </row>
    <row r="116" spans="1:23" x14ac:dyDescent="0.2">
      <c r="A116" t="s">
        <v>109</v>
      </c>
      <c r="B116" s="1" t="s">
        <v>10</v>
      </c>
      <c r="C116" s="2">
        <v>291</v>
      </c>
      <c r="D116" s="2">
        <v>493</v>
      </c>
      <c r="E116" s="2">
        <v>1</v>
      </c>
      <c r="F116">
        <v>384</v>
      </c>
      <c r="G116" s="2">
        <v>-160.80000000000001</v>
      </c>
      <c r="H116" s="2">
        <v>0.33</v>
      </c>
      <c r="I116" t="s">
        <v>8</v>
      </c>
      <c r="J116" s="2">
        <f>1-((COUNTIF(I117:I$150,"no")+O$1-O$2)/(O$1-O$3))</f>
        <v>0.34862385321100919</v>
      </c>
      <c r="K116" s="2">
        <f>COUNTIF(I$1:I115,"yes")/O$3</f>
        <v>1</v>
      </c>
      <c r="L116" s="2">
        <f>2*COUNTIF(I$1:I115,"yes")/(COUNTIF(I$1:I115,"yes")+O$3+(O$1-O$3-(COUNTIF(I117:I$441,"no")+O$1-O$2)))</f>
        <v>0.80208333333333337</v>
      </c>
      <c r="V116" s="2">
        <v>-160.80000000000001</v>
      </c>
      <c r="W116" s="2">
        <f>2*COUNTIF(I$1:I115,"yes")/(COUNTIF(I$1:I115,"yes")+O$3+(O$1-O$3-(COUNTIF(I117:I$441,"no")+O$1-O$2)))</f>
        <v>0.80208333333333337</v>
      </c>
    </row>
    <row r="117" spans="1:23" x14ac:dyDescent="0.2">
      <c r="A117" t="s">
        <v>110</v>
      </c>
      <c r="B117" s="1" t="s">
        <v>10</v>
      </c>
      <c r="C117" s="2">
        <v>1360</v>
      </c>
      <c r="D117" s="2">
        <v>1668</v>
      </c>
      <c r="E117" s="2">
        <v>1</v>
      </c>
      <c r="F117">
        <v>384</v>
      </c>
      <c r="G117" s="2">
        <v>-161.19999999999999</v>
      </c>
      <c r="H117" s="2">
        <v>0.35</v>
      </c>
      <c r="I117" t="s">
        <v>8</v>
      </c>
      <c r="J117" s="2">
        <f>1-((COUNTIF(I118:I$150,"no")+O$1-O$2)/(O$1-O$3))</f>
        <v>0.35779816513761464</v>
      </c>
      <c r="K117" s="2">
        <f>COUNTIF(I$1:I116,"yes")/O$3</f>
        <v>1</v>
      </c>
      <c r="L117" s="2">
        <f>2*COUNTIF(I$1:I116,"yes")/(COUNTIF(I$1:I116,"yes")+O$3+(O$1-O$3-(COUNTIF(I118:I$441,"no")+O$1-O$2)))</f>
        <v>0.79792746113989632</v>
      </c>
      <c r="V117" s="2">
        <v>-161.19999999999999</v>
      </c>
      <c r="W117" s="2">
        <f>2*COUNTIF(I$1:I116,"yes")/(COUNTIF(I$1:I116,"yes")+O$3+(O$1-O$3-(COUNTIF(I118:I$441,"no")+O$1-O$2)))</f>
        <v>0.79792746113989632</v>
      </c>
    </row>
    <row r="118" spans="1:23" x14ac:dyDescent="0.2">
      <c r="A118" t="s">
        <v>111</v>
      </c>
      <c r="B118" s="1" t="s">
        <v>10</v>
      </c>
      <c r="C118" s="2">
        <v>79</v>
      </c>
      <c r="D118" s="2">
        <v>308</v>
      </c>
      <c r="E118" s="2">
        <v>1</v>
      </c>
      <c r="F118">
        <v>384</v>
      </c>
      <c r="G118" s="2">
        <v>-164.5</v>
      </c>
      <c r="H118" s="2">
        <v>0.54</v>
      </c>
      <c r="I118" t="s">
        <v>8</v>
      </c>
      <c r="J118" s="2">
        <f>1-((COUNTIF(I119:I$150,"no")+O$1-O$2)/(O$1-O$3))</f>
        <v>0.3669724770642202</v>
      </c>
      <c r="K118" s="2">
        <f>COUNTIF(I$1:I117,"yes")/O$3</f>
        <v>1</v>
      </c>
      <c r="L118" s="2">
        <f>2*COUNTIF(I$1:I117,"yes")/(COUNTIF(I$1:I117,"yes")+O$3+(O$1-O$3-(COUNTIF(I119:I$441,"no")+O$1-O$2)))</f>
        <v>0.79381443298969068</v>
      </c>
      <c r="V118" s="2">
        <v>-164.5</v>
      </c>
      <c r="W118" s="2">
        <f>2*COUNTIF(I$1:I117,"yes")/(COUNTIF(I$1:I117,"yes")+O$3+(O$1-O$3-(COUNTIF(I119:I$441,"no")+O$1-O$2)))</f>
        <v>0.79381443298969068</v>
      </c>
    </row>
    <row r="119" spans="1:23" x14ac:dyDescent="0.2">
      <c r="A119" t="s">
        <v>112</v>
      </c>
      <c r="B119" s="1" t="s">
        <v>10</v>
      </c>
      <c r="C119" s="2">
        <v>82</v>
      </c>
      <c r="D119" s="2">
        <v>310</v>
      </c>
      <c r="E119" s="2">
        <v>1</v>
      </c>
      <c r="F119">
        <v>384</v>
      </c>
      <c r="G119" s="2">
        <v>-166.1</v>
      </c>
      <c r="H119" s="2">
        <v>0.67</v>
      </c>
      <c r="I119" t="s">
        <v>8</v>
      </c>
      <c r="J119" s="2">
        <f>1-((COUNTIF(I120:I$150,"no")+O$1-O$2)/(O$1-O$3))</f>
        <v>0.37614678899082565</v>
      </c>
      <c r="K119" s="2">
        <f>COUNTIF(I$1:I118,"yes")/O$3</f>
        <v>1</v>
      </c>
      <c r="L119" s="2">
        <f>2*COUNTIF(I$1:I118,"yes")/(COUNTIF(I$1:I118,"yes")+O$3+(O$1-O$3-(COUNTIF(I120:I$441,"no")+O$1-O$2)))</f>
        <v>0.78974358974358971</v>
      </c>
      <c r="V119" s="2">
        <v>-166.1</v>
      </c>
      <c r="W119" s="2">
        <f>2*COUNTIF(I$1:I118,"yes")/(COUNTIF(I$1:I118,"yes")+O$3+(O$1-O$3-(COUNTIF(I120:I$441,"no")+O$1-O$2)))</f>
        <v>0.78974358974358971</v>
      </c>
    </row>
    <row r="120" spans="1:23" x14ac:dyDescent="0.2">
      <c r="A120" t="s">
        <v>113</v>
      </c>
      <c r="B120" s="1" t="s">
        <v>10</v>
      </c>
      <c r="C120" s="2">
        <v>27</v>
      </c>
      <c r="D120" s="2">
        <v>308</v>
      </c>
      <c r="E120" s="2">
        <v>1</v>
      </c>
      <c r="F120">
        <v>384</v>
      </c>
      <c r="G120" s="2">
        <v>-166.8</v>
      </c>
      <c r="H120" s="2">
        <v>0.74</v>
      </c>
      <c r="I120" t="s">
        <v>8</v>
      </c>
      <c r="J120" s="2">
        <f>1-((COUNTIF(I121:I$150,"no")+O$1-O$2)/(O$1-O$3))</f>
        <v>0.38532110091743121</v>
      </c>
      <c r="K120" s="2">
        <f>COUNTIF(I$1:I119,"yes")/O$3</f>
        <v>1</v>
      </c>
      <c r="L120" s="2">
        <f>2*COUNTIF(I$1:I119,"yes")/(COUNTIF(I$1:I119,"yes")+O$3+(O$1-O$3-(COUNTIF(I121:I$441,"no")+O$1-O$2)))</f>
        <v>0.7857142857142857</v>
      </c>
      <c r="V120" s="2">
        <v>-166.8</v>
      </c>
      <c r="W120" s="2">
        <f>2*COUNTIF(I$1:I119,"yes")/(COUNTIF(I$1:I119,"yes")+O$3+(O$1-O$3-(COUNTIF(I121:I$441,"no")+O$1-O$2)))</f>
        <v>0.7857142857142857</v>
      </c>
    </row>
    <row r="121" spans="1:23" x14ac:dyDescent="0.2">
      <c r="A121" t="s">
        <v>114</v>
      </c>
      <c r="B121" s="1" t="s">
        <v>10</v>
      </c>
      <c r="C121" s="2">
        <v>27</v>
      </c>
      <c r="D121" s="2">
        <v>308</v>
      </c>
      <c r="E121" s="2">
        <v>1</v>
      </c>
      <c r="F121">
        <v>384</v>
      </c>
      <c r="G121" s="2">
        <v>-168</v>
      </c>
      <c r="H121" s="2">
        <v>0.88</v>
      </c>
      <c r="I121" t="s">
        <v>8</v>
      </c>
      <c r="J121" s="2">
        <f>1-((COUNTIF(I122:I$150,"no")+O$1-O$2)/(O$1-O$3))</f>
        <v>0.39449541284403666</v>
      </c>
      <c r="K121" s="2">
        <f>COUNTIF(I$1:I120,"yes")/O$3</f>
        <v>1</v>
      </c>
      <c r="L121" s="2">
        <f>2*COUNTIF(I$1:I120,"yes")/(COUNTIF(I$1:I120,"yes")+O$3+(O$1-O$3-(COUNTIF(I122:I$441,"no")+O$1-O$2)))</f>
        <v>0.78172588832487311</v>
      </c>
      <c r="V121" s="2">
        <v>-168</v>
      </c>
      <c r="W121" s="2">
        <f>2*COUNTIF(I$1:I120,"yes")/(COUNTIF(I$1:I120,"yes")+O$3+(O$1-O$3-(COUNTIF(I122:I$441,"no")+O$1-O$2)))</f>
        <v>0.78172588832487311</v>
      </c>
    </row>
    <row r="122" spans="1:23" x14ac:dyDescent="0.2">
      <c r="A122" t="s">
        <v>115</v>
      </c>
      <c r="B122" s="1" t="s">
        <v>10</v>
      </c>
      <c r="C122" s="2">
        <v>27</v>
      </c>
      <c r="D122" s="2">
        <v>307</v>
      </c>
      <c r="E122" s="2">
        <v>1</v>
      </c>
      <c r="F122">
        <v>384</v>
      </c>
      <c r="G122" s="2">
        <v>-170</v>
      </c>
      <c r="H122" s="2">
        <v>1.2</v>
      </c>
      <c r="I122" t="s">
        <v>8</v>
      </c>
      <c r="J122" s="2">
        <f>1-((COUNTIF(I123:I$150,"no")+O$1-O$2)/(O$1-O$3))</f>
        <v>0.40366972477064222</v>
      </c>
      <c r="K122" s="2">
        <f>COUNTIF(I$1:I121,"yes")/O$3</f>
        <v>1</v>
      </c>
      <c r="L122" s="2">
        <f>2*COUNTIF(I$1:I121,"yes")/(COUNTIF(I$1:I121,"yes")+O$3+(O$1-O$3-(COUNTIF(I123:I$441,"no")+O$1-O$2)))</f>
        <v>0.77777777777777779</v>
      </c>
      <c r="V122" s="2">
        <v>-170</v>
      </c>
      <c r="W122" s="2">
        <f>2*COUNTIF(I$1:I121,"yes")/(COUNTIF(I$1:I121,"yes")+O$3+(O$1-O$3-(COUNTIF(I123:I$441,"no")+O$1-O$2)))</f>
        <v>0.77777777777777779</v>
      </c>
    </row>
    <row r="123" spans="1:23" x14ac:dyDescent="0.2">
      <c r="A123" t="s">
        <v>116</v>
      </c>
      <c r="B123" s="1" t="s">
        <v>10</v>
      </c>
      <c r="C123" s="2">
        <v>25</v>
      </c>
      <c r="D123" s="2">
        <v>306</v>
      </c>
      <c r="E123" s="2">
        <v>1</v>
      </c>
      <c r="F123">
        <v>384</v>
      </c>
      <c r="G123" s="2">
        <v>-170.5</v>
      </c>
      <c r="H123" s="2">
        <v>1.2</v>
      </c>
      <c r="I123" t="s">
        <v>8</v>
      </c>
      <c r="J123" s="2">
        <f>1-((COUNTIF(I124:I$150,"no")+O$1-O$2)/(O$1-O$3))</f>
        <v>0.41284403669724767</v>
      </c>
      <c r="K123" s="2">
        <f>COUNTIF(I$1:I122,"yes")/O$3</f>
        <v>1</v>
      </c>
      <c r="L123" s="2">
        <f>2*COUNTIF(I$1:I122,"yes")/(COUNTIF(I$1:I122,"yes")+O$3+(O$1-O$3-(COUNTIF(I124:I$441,"no")+O$1-O$2)))</f>
        <v>0.77386934673366836</v>
      </c>
      <c r="V123" s="2">
        <v>-170.5</v>
      </c>
      <c r="W123" s="2">
        <f>2*COUNTIF(I$1:I122,"yes")/(COUNTIF(I$1:I122,"yes")+O$3+(O$1-O$3-(COUNTIF(I124:I$441,"no")+O$1-O$2)))</f>
        <v>0.77386934673366836</v>
      </c>
    </row>
    <row r="124" spans="1:23" x14ac:dyDescent="0.2">
      <c r="A124" t="s">
        <v>117</v>
      </c>
      <c r="B124" s="1" t="s">
        <v>10</v>
      </c>
      <c r="C124" s="2">
        <v>24</v>
      </c>
      <c r="D124" s="2">
        <v>308</v>
      </c>
      <c r="E124" s="2">
        <v>1</v>
      </c>
      <c r="F124">
        <v>384</v>
      </c>
      <c r="G124" s="2">
        <v>-170.5</v>
      </c>
      <c r="H124" s="2">
        <v>1.2</v>
      </c>
      <c r="I124" t="s">
        <v>8</v>
      </c>
      <c r="J124" s="2">
        <f>1-((COUNTIF(I125:I$150,"no")+O$1-O$2)/(O$1-O$3))</f>
        <v>0.42201834862385323</v>
      </c>
      <c r="K124" s="2">
        <f>COUNTIF(I$1:I123,"yes")/O$3</f>
        <v>1</v>
      </c>
      <c r="L124" s="2">
        <f>2*COUNTIF(I$1:I123,"yes")/(COUNTIF(I$1:I123,"yes")+O$3+(O$1-O$3-(COUNTIF(I125:I$441,"no")+O$1-O$2)))</f>
        <v>0.77</v>
      </c>
      <c r="V124" s="2">
        <v>-170.5</v>
      </c>
      <c r="W124" s="2">
        <f>2*COUNTIF(I$1:I123,"yes")/(COUNTIF(I$1:I123,"yes")+O$3+(O$1-O$3-(COUNTIF(I125:I$441,"no")+O$1-O$2)))</f>
        <v>0.77</v>
      </c>
    </row>
    <row r="125" spans="1:23" x14ac:dyDescent="0.2">
      <c r="A125" t="s">
        <v>118</v>
      </c>
      <c r="B125" s="1" t="s">
        <v>10</v>
      </c>
      <c r="C125" s="2">
        <v>27</v>
      </c>
      <c r="D125" s="2">
        <v>307</v>
      </c>
      <c r="E125" s="2">
        <v>1</v>
      </c>
      <c r="F125">
        <v>384</v>
      </c>
      <c r="G125" s="2">
        <v>-171</v>
      </c>
      <c r="H125" s="2">
        <v>1.3</v>
      </c>
      <c r="I125" t="s">
        <v>8</v>
      </c>
      <c r="J125" s="2">
        <f>1-((COUNTIF(I126:I$150,"no")+O$1-O$2)/(O$1-O$3))</f>
        <v>0.43119266055045868</v>
      </c>
      <c r="K125" s="2">
        <f>COUNTIF(I$1:I124,"yes")/O$3</f>
        <v>1</v>
      </c>
      <c r="L125" s="2">
        <f>2*COUNTIF(I$1:I124,"yes")/(COUNTIF(I$1:I124,"yes")+O$3+(O$1-O$3-(COUNTIF(I126:I$441,"no")+O$1-O$2)))</f>
        <v>0.76616915422885568</v>
      </c>
      <c r="V125" s="2">
        <v>-171</v>
      </c>
      <c r="W125" s="2">
        <f>2*COUNTIF(I$1:I124,"yes")/(COUNTIF(I$1:I124,"yes")+O$3+(O$1-O$3-(COUNTIF(I126:I$441,"no")+O$1-O$2)))</f>
        <v>0.76616915422885568</v>
      </c>
    </row>
    <row r="126" spans="1:23" x14ac:dyDescent="0.2">
      <c r="A126" t="s">
        <v>119</v>
      </c>
      <c r="B126" s="1" t="s">
        <v>10</v>
      </c>
      <c r="C126" s="2">
        <v>269</v>
      </c>
      <c r="D126" s="2">
        <v>538</v>
      </c>
      <c r="E126" s="2">
        <v>1</v>
      </c>
      <c r="F126">
        <v>384</v>
      </c>
      <c r="G126" s="2">
        <v>-171.8</v>
      </c>
      <c r="H126" s="2">
        <v>1.5</v>
      </c>
      <c r="I126" t="s">
        <v>8</v>
      </c>
      <c r="J126" s="2">
        <f>1-((COUNTIF(I127:I$150,"no")+O$1-O$2)/(O$1-O$3))</f>
        <v>0.44036697247706424</v>
      </c>
      <c r="K126" s="2">
        <f>COUNTIF(I$1:I125,"yes")/O$3</f>
        <v>1</v>
      </c>
      <c r="L126" s="2">
        <f>2*COUNTIF(I$1:I125,"yes")/(COUNTIF(I$1:I125,"yes")+O$3+(O$1-O$3-(COUNTIF(I127:I$441,"no")+O$1-O$2)))</f>
        <v>0.76237623762376239</v>
      </c>
      <c r="V126" s="2">
        <v>-171.8</v>
      </c>
      <c r="W126" s="2">
        <f>2*COUNTIF(I$1:I125,"yes")/(COUNTIF(I$1:I125,"yes")+O$3+(O$1-O$3-(COUNTIF(I127:I$441,"no")+O$1-O$2)))</f>
        <v>0.76237623762376239</v>
      </c>
    </row>
    <row r="127" spans="1:23" x14ac:dyDescent="0.2">
      <c r="A127" t="s">
        <v>120</v>
      </c>
      <c r="B127" s="1" t="s">
        <v>10</v>
      </c>
      <c r="C127" s="2">
        <v>24</v>
      </c>
      <c r="D127" s="2">
        <v>308</v>
      </c>
      <c r="E127" s="2">
        <v>1</v>
      </c>
      <c r="F127">
        <v>384</v>
      </c>
      <c r="G127" s="2">
        <v>-173.8</v>
      </c>
      <c r="H127">
        <v>2</v>
      </c>
      <c r="I127" t="s">
        <v>8</v>
      </c>
      <c r="J127" s="2">
        <f>1-((COUNTIF(I128:I$150,"no")+O$1-O$2)/(O$1-O$3))</f>
        <v>0.44954128440366969</v>
      </c>
      <c r="K127" s="2">
        <f>COUNTIF(I$1:I126,"yes")/O$3</f>
        <v>1</v>
      </c>
      <c r="L127" s="2">
        <f>2*COUNTIF(I$1:I126,"yes")/(COUNTIF(I$1:I126,"yes")+O$3+(O$1-O$3-(COUNTIF(I128:I$441,"no")+O$1-O$2)))</f>
        <v>0.75862068965517238</v>
      </c>
      <c r="V127" s="2">
        <v>-173.8</v>
      </c>
      <c r="W127" s="2">
        <f>2*COUNTIF(I$1:I126,"yes")/(COUNTIF(I$1:I126,"yes")+O$3+(O$1-O$3-(COUNTIF(I128:I$441,"no")+O$1-O$2)))</f>
        <v>0.75862068965517238</v>
      </c>
    </row>
    <row r="128" spans="1:23" x14ac:dyDescent="0.2">
      <c r="A128" t="s">
        <v>121</v>
      </c>
      <c r="B128" s="1" t="s">
        <v>10</v>
      </c>
      <c r="C128" s="2">
        <v>79</v>
      </c>
      <c r="D128" s="2">
        <v>311</v>
      </c>
      <c r="E128" s="2">
        <v>1</v>
      </c>
      <c r="F128">
        <v>384</v>
      </c>
      <c r="G128" s="2">
        <v>-174</v>
      </c>
      <c r="H128">
        <v>2</v>
      </c>
      <c r="I128" t="s">
        <v>8</v>
      </c>
      <c r="J128" s="2">
        <f>1-((COUNTIF(I129:I$150,"no")+O$1-O$2)/(O$1-O$3))</f>
        <v>0.45871559633027525</v>
      </c>
      <c r="K128" s="2">
        <f>COUNTIF(I$1:I127,"yes")/O$3</f>
        <v>1</v>
      </c>
      <c r="L128" s="2">
        <f>2*COUNTIF(I$1:I127,"yes")/(COUNTIF(I$1:I127,"yes")+O$3+(O$1-O$3-(COUNTIF(I129:I$441,"no")+O$1-O$2)))</f>
        <v>0.75490196078431371</v>
      </c>
      <c r="V128" s="2">
        <v>-174</v>
      </c>
      <c r="W128" s="2">
        <f>2*COUNTIF(I$1:I127,"yes")/(COUNTIF(I$1:I127,"yes")+O$3+(O$1-O$3-(COUNTIF(I129:I$441,"no")+O$1-O$2)))</f>
        <v>0.75490196078431371</v>
      </c>
    </row>
    <row r="129" spans="1:23" x14ac:dyDescent="0.2">
      <c r="A129" t="s">
        <v>122</v>
      </c>
      <c r="B129" s="1" t="s">
        <v>10</v>
      </c>
      <c r="C129" s="2">
        <v>40</v>
      </c>
      <c r="D129" s="2">
        <v>310</v>
      </c>
      <c r="E129" s="2">
        <v>1</v>
      </c>
      <c r="F129">
        <v>384</v>
      </c>
      <c r="G129" s="2">
        <v>-174.7</v>
      </c>
      <c r="H129" s="2">
        <v>2.2000000000000002</v>
      </c>
      <c r="I129" t="s">
        <v>8</v>
      </c>
      <c r="J129" s="2">
        <f>1-((COUNTIF(I130:I$150,"no")+O$1-O$2)/(O$1-O$3))</f>
        <v>0.4678899082568807</v>
      </c>
      <c r="K129" s="2">
        <f>COUNTIF(I$1:I128,"yes")/O$3</f>
        <v>1</v>
      </c>
      <c r="L129" s="2">
        <f>2*COUNTIF(I$1:I128,"yes")/(COUNTIF(I$1:I128,"yes")+O$3+(O$1-O$3-(COUNTIF(I130:I$441,"no")+O$1-O$2)))</f>
        <v>0.75121951219512195</v>
      </c>
      <c r="V129" s="2">
        <v>-174.7</v>
      </c>
      <c r="W129" s="2">
        <f>2*COUNTIF(I$1:I128,"yes")/(COUNTIF(I$1:I128,"yes")+O$3+(O$1-O$3-(COUNTIF(I130:I$441,"no")+O$1-O$2)))</f>
        <v>0.75121951219512195</v>
      </c>
    </row>
    <row r="130" spans="1:23" x14ac:dyDescent="0.2">
      <c r="A130" t="s">
        <v>123</v>
      </c>
      <c r="B130" s="1" t="s">
        <v>10</v>
      </c>
      <c r="C130" s="2">
        <v>32</v>
      </c>
      <c r="D130" s="2">
        <v>324</v>
      </c>
      <c r="E130" s="2">
        <v>1</v>
      </c>
      <c r="F130">
        <v>384</v>
      </c>
      <c r="G130" s="2">
        <v>-174.8</v>
      </c>
      <c r="H130" s="2">
        <v>2.2000000000000002</v>
      </c>
      <c r="I130" t="s">
        <v>8</v>
      </c>
      <c r="J130" s="2">
        <f>1-((COUNTIF(I131:I$150,"no")+O$1-O$2)/(O$1-O$3))</f>
        <v>0.47706422018348627</v>
      </c>
      <c r="K130" s="2">
        <f>COUNTIF(I$1:I129,"yes")/O$3</f>
        <v>1</v>
      </c>
      <c r="L130" s="2">
        <f>2*COUNTIF(I$1:I129,"yes")/(COUNTIF(I$1:I129,"yes")+O$3+(O$1-O$3-(COUNTIF(I131:I$441,"no")+O$1-O$2)))</f>
        <v>0.74757281553398058</v>
      </c>
      <c r="V130" s="2">
        <v>-174.8</v>
      </c>
      <c r="W130" s="2">
        <f>2*COUNTIF(I$1:I129,"yes")/(COUNTIF(I$1:I129,"yes")+O$3+(O$1-O$3-(COUNTIF(I131:I$441,"no")+O$1-O$2)))</f>
        <v>0.74757281553398058</v>
      </c>
    </row>
    <row r="131" spans="1:23" x14ac:dyDescent="0.2">
      <c r="A131" t="s">
        <v>124</v>
      </c>
      <c r="B131" s="1" t="s">
        <v>10</v>
      </c>
      <c r="C131" s="2">
        <v>78</v>
      </c>
      <c r="D131" s="2">
        <v>354</v>
      </c>
      <c r="E131" s="2">
        <v>1</v>
      </c>
      <c r="F131">
        <v>384</v>
      </c>
      <c r="G131" s="2">
        <v>-175.2</v>
      </c>
      <c r="H131" s="2">
        <v>2.4</v>
      </c>
      <c r="I131" t="s">
        <v>8</v>
      </c>
      <c r="J131" s="2">
        <f>1-((COUNTIF(I132:I$150,"no")+O$1-O$2)/(O$1-O$3))</f>
        <v>0.48623853211009171</v>
      </c>
      <c r="K131" s="2">
        <f>COUNTIF(I$1:I130,"yes")/O$3</f>
        <v>1</v>
      </c>
      <c r="L131" s="2">
        <f>2*COUNTIF(I$1:I130,"yes")/(COUNTIF(I$1:I130,"yes")+O$3+(O$1-O$3-(COUNTIF(I132:I$441,"no")+O$1-O$2)))</f>
        <v>0.7439613526570048</v>
      </c>
      <c r="V131" s="2">
        <v>-175.2</v>
      </c>
      <c r="W131" s="2">
        <f>2*COUNTIF(I$1:I130,"yes")/(COUNTIF(I$1:I130,"yes")+O$3+(O$1-O$3-(COUNTIF(I132:I$441,"no")+O$1-O$2)))</f>
        <v>0.7439613526570048</v>
      </c>
    </row>
    <row r="132" spans="1:23" x14ac:dyDescent="0.2">
      <c r="A132" t="s">
        <v>125</v>
      </c>
      <c r="B132" s="1" t="s">
        <v>10</v>
      </c>
      <c r="C132" s="2">
        <v>43</v>
      </c>
      <c r="D132" s="2">
        <v>315</v>
      </c>
      <c r="E132" s="2">
        <v>1</v>
      </c>
      <c r="F132">
        <v>384</v>
      </c>
      <c r="G132" s="2">
        <v>-175.3</v>
      </c>
      <c r="H132" s="2">
        <v>2.4</v>
      </c>
      <c r="I132" t="s">
        <v>8</v>
      </c>
      <c r="J132" s="2">
        <f>1-((COUNTIF(I133:I$150,"no")+O$1-O$2)/(O$1-O$3))</f>
        <v>0.49541284403669728</v>
      </c>
      <c r="K132" s="2">
        <f>COUNTIF(I$1:I131,"yes")/O$3</f>
        <v>1</v>
      </c>
      <c r="L132" s="2">
        <f>2*COUNTIF(I$1:I131,"yes")/(COUNTIF(I$1:I131,"yes")+O$3+(O$1-O$3-(COUNTIF(I133:I$441,"no")+O$1-O$2)))</f>
        <v>0.74038461538461542</v>
      </c>
      <c r="V132" s="2">
        <v>-175.3</v>
      </c>
      <c r="W132" s="2">
        <f>2*COUNTIF(I$1:I131,"yes")/(COUNTIF(I$1:I131,"yes")+O$3+(O$1-O$3-(COUNTIF(I133:I$441,"no")+O$1-O$2)))</f>
        <v>0.74038461538461542</v>
      </c>
    </row>
    <row r="133" spans="1:23" x14ac:dyDescent="0.2">
      <c r="A133" t="s">
        <v>126</v>
      </c>
      <c r="B133" s="1" t="s">
        <v>10</v>
      </c>
      <c r="C133" s="2">
        <v>29</v>
      </c>
      <c r="D133" s="2">
        <v>313</v>
      </c>
      <c r="E133" s="2">
        <v>1</v>
      </c>
      <c r="F133">
        <v>384</v>
      </c>
      <c r="G133" s="2">
        <v>-176.3</v>
      </c>
      <c r="H133" s="2">
        <v>2.8</v>
      </c>
      <c r="I133" t="s">
        <v>8</v>
      </c>
      <c r="J133" s="2">
        <f>1-((COUNTIF(I134:I$150,"no")+O$1-O$2)/(O$1-O$3))</f>
        <v>0.50458715596330272</v>
      </c>
      <c r="K133" s="2">
        <f>COUNTIF(I$1:I132,"yes")/O$3</f>
        <v>1</v>
      </c>
      <c r="L133" s="2">
        <f>2*COUNTIF(I$1:I132,"yes")/(COUNTIF(I$1:I132,"yes")+O$3+(O$1-O$3-(COUNTIF(I134:I$441,"no")+O$1-O$2)))</f>
        <v>0.73684210526315785</v>
      </c>
      <c r="V133" s="2">
        <v>-176.3</v>
      </c>
      <c r="W133" s="2">
        <f>2*COUNTIF(I$1:I132,"yes")/(COUNTIF(I$1:I132,"yes")+O$3+(O$1-O$3-(COUNTIF(I134:I$441,"no")+O$1-O$2)))</f>
        <v>0.73684210526315785</v>
      </c>
    </row>
    <row r="134" spans="1:23" x14ac:dyDescent="0.2">
      <c r="A134" t="s">
        <v>127</v>
      </c>
      <c r="B134" s="1" t="s">
        <v>10</v>
      </c>
      <c r="C134" s="2">
        <v>290</v>
      </c>
      <c r="D134" s="2">
        <v>521</v>
      </c>
      <c r="E134" s="2">
        <v>1</v>
      </c>
      <c r="F134">
        <v>384</v>
      </c>
      <c r="G134" s="2">
        <v>-177.5</v>
      </c>
      <c r="H134" s="2">
        <v>3.2</v>
      </c>
      <c r="I134" t="s">
        <v>8</v>
      </c>
      <c r="J134" s="2">
        <f>1-((COUNTIF(I135:I$150,"no")+O$1-O$2)/(O$1-O$3))</f>
        <v>0.51376146788990829</v>
      </c>
      <c r="K134" s="2">
        <f>COUNTIF(I$1:I133,"yes")/O$3</f>
        <v>1</v>
      </c>
      <c r="L134" s="2">
        <f>2*COUNTIF(I$1:I133,"yes")/(COUNTIF(I$1:I133,"yes")+O$3+(O$1-O$3-(COUNTIF(I135:I$441,"no")+O$1-O$2)))</f>
        <v>0.73333333333333328</v>
      </c>
      <c r="V134" s="2">
        <v>-177.5</v>
      </c>
      <c r="W134" s="2">
        <f>2*COUNTIF(I$1:I133,"yes")/(COUNTIF(I$1:I133,"yes")+O$3+(O$1-O$3-(COUNTIF(I135:I$441,"no")+O$1-O$2)))</f>
        <v>0.73333333333333328</v>
      </c>
    </row>
    <row r="135" spans="1:23" x14ac:dyDescent="0.2">
      <c r="A135" t="s">
        <v>128</v>
      </c>
      <c r="B135" s="1" t="s">
        <v>10</v>
      </c>
      <c r="C135" s="2">
        <v>211</v>
      </c>
      <c r="D135" s="2">
        <v>398</v>
      </c>
      <c r="E135" s="2">
        <v>1</v>
      </c>
      <c r="F135">
        <v>384</v>
      </c>
      <c r="G135" s="2">
        <v>-178.2</v>
      </c>
      <c r="H135" s="2">
        <v>3.6</v>
      </c>
      <c r="I135" t="s">
        <v>8</v>
      </c>
      <c r="J135" s="2">
        <f>1-((COUNTIF(I136:I$150,"no")+O$1-O$2)/(O$1-O$3))</f>
        <v>0.52293577981651373</v>
      </c>
      <c r="K135" s="2">
        <f>COUNTIF(I$1:I134,"yes")/O$3</f>
        <v>1</v>
      </c>
      <c r="L135" s="2">
        <f>2*COUNTIF(I$1:I134,"yes")/(COUNTIF(I$1:I134,"yes")+O$3+(O$1-O$3-(COUNTIF(I136:I$441,"no")+O$1-O$2)))</f>
        <v>0.72985781990521326</v>
      </c>
      <c r="V135" s="2">
        <v>-178.2</v>
      </c>
      <c r="W135" s="2">
        <f>2*COUNTIF(I$1:I134,"yes")/(COUNTIF(I$1:I134,"yes")+O$3+(O$1-O$3-(COUNTIF(I136:I$441,"no")+O$1-O$2)))</f>
        <v>0.72985781990521326</v>
      </c>
    </row>
    <row r="136" spans="1:23" x14ac:dyDescent="0.2">
      <c r="A136" t="s">
        <v>129</v>
      </c>
      <c r="B136" s="1" t="s">
        <v>10</v>
      </c>
      <c r="C136" s="2">
        <v>11</v>
      </c>
      <c r="D136" s="2">
        <v>353</v>
      </c>
      <c r="E136" s="2">
        <v>1</v>
      </c>
      <c r="F136">
        <v>384</v>
      </c>
      <c r="G136" s="2">
        <v>-179.6</v>
      </c>
      <c r="H136" s="2">
        <v>4.3</v>
      </c>
      <c r="I136" t="s">
        <v>8</v>
      </c>
      <c r="J136" s="2">
        <f>1-((COUNTIF(I137:I$150,"no")+O$1-O$2)/(O$1-O$3))</f>
        <v>0.53211009174311918</v>
      </c>
      <c r="K136" s="2">
        <f>COUNTIF(I$1:I135,"yes")/O$3</f>
        <v>1</v>
      </c>
      <c r="L136" s="2">
        <f>2*COUNTIF(I$1:I135,"yes")/(COUNTIF(I$1:I135,"yes")+O$3+(O$1-O$3-(COUNTIF(I137:I$441,"no")+O$1-O$2)))</f>
        <v>0.72641509433962259</v>
      </c>
      <c r="V136" s="2">
        <v>-179.6</v>
      </c>
      <c r="W136" s="2">
        <f>2*COUNTIF(I$1:I135,"yes")/(COUNTIF(I$1:I135,"yes")+O$3+(O$1-O$3-(COUNTIF(I137:I$441,"no")+O$1-O$2)))</f>
        <v>0.72641509433962259</v>
      </c>
    </row>
    <row r="137" spans="1:23" x14ac:dyDescent="0.2">
      <c r="A137" t="s">
        <v>130</v>
      </c>
      <c r="B137" s="1" t="s">
        <v>10</v>
      </c>
      <c r="C137" s="2">
        <v>3</v>
      </c>
      <c r="D137" s="2">
        <v>293</v>
      </c>
      <c r="E137" s="2">
        <v>1</v>
      </c>
      <c r="F137">
        <v>384</v>
      </c>
      <c r="G137" s="2">
        <v>-180.1</v>
      </c>
      <c r="H137" s="2">
        <v>4.5999999999999996</v>
      </c>
      <c r="I137" t="s">
        <v>8</v>
      </c>
      <c r="J137" s="2">
        <f>1-((COUNTIF(I138:I$150,"no")+O$1-O$2)/(O$1-O$3))</f>
        <v>0.54128440366972475</v>
      </c>
      <c r="K137" s="2">
        <f>COUNTIF(I$1:I136,"yes")/O$3</f>
        <v>1</v>
      </c>
      <c r="L137" s="2">
        <f>2*COUNTIF(I$1:I136,"yes")/(COUNTIF(I$1:I136,"yes")+O$3+(O$1-O$3-(COUNTIF(I138:I$441,"no")+O$1-O$2)))</f>
        <v>0.72300469483568075</v>
      </c>
      <c r="V137" s="2">
        <v>-180.1</v>
      </c>
      <c r="W137" s="2">
        <f>2*COUNTIF(I$1:I136,"yes")/(COUNTIF(I$1:I136,"yes")+O$3+(O$1-O$3-(COUNTIF(I138:I$441,"no")+O$1-O$2)))</f>
        <v>0.72300469483568075</v>
      </c>
    </row>
    <row r="138" spans="1:23" x14ac:dyDescent="0.2">
      <c r="A138" t="s">
        <v>131</v>
      </c>
      <c r="B138" s="1" t="s">
        <v>10</v>
      </c>
      <c r="C138" s="2">
        <v>232</v>
      </c>
      <c r="D138" s="2">
        <v>498</v>
      </c>
      <c r="E138" s="2">
        <v>1</v>
      </c>
      <c r="F138">
        <v>384</v>
      </c>
      <c r="G138" s="2">
        <v>-180.4</v>
      </c>
      <c r="H138" s="2">
        <v>4.8</v>
      </c>
      <c r="I138" t="s">
        <v>8</v>
      </c>
      <c r="J138" s="2">
        <f>1-((COUNTIF(I139:I$150,"no")+O$1-O$2)/(O$1-O$3))</f>
        <v>0.55045871559633031</v>
      </c>
      <c r="K138" s="2">
        <f>COUNTIF(I$1:I137,"yes")/O$3</f>
        <v>1</v>
      </c>
      <c r="L138" s="2">
        <f>2*COUNTIF(I$1:I137,"yes")/(COUNTIF(I$1:I137,"yes")+O$3+(O$1-O$3-(COUNTIF(I139:I$441,"no")+O$1-O$2)))</f>
        <v>0.71962616822429903</v>
      </c>
      <c r="V138" s="2">
        <v>-180.4</v>
      </c>
      <c r="W138" s="2">
        <f>2*COUNTIF(I$1:I137,"yes")/(COUNTIF(I$1:I137,"yes")+O$3+(O$1-O$3-(COUNTIF(I139:I$441,"no")+O$1-O$2)))</f>
        <v>0.71962616822429903</v>
      </c>
    </row>
    <row r="139" spans="1:23" x14ac:dyDescent="0.2">
      <c r="A139" t="s">
        <v>132</v>
      </c>
      <c r="B139" s="1" t="s">
        <v>10</v>
      </c>
      <c r="C139" s="2">
        <v>78</v>
      </c>
      <c r="D139" s="2">
        <v>320</v>
      </c>
      <c r="E139" s="2">
        <v>1</v>
      </c>
      <c r="F139">
        <v>384</v>
      </c>
      <c r="G139" s="2">
        <v>-182.3</v>
      </c>
      <c r="H139" s="2">
        <v>6.2</v>
      </c>
      <c r="I139" t="s">
        <v>8</v>
      </c>
      <c r="J139" s="2">
        <f>1-((COUNTIF(I140:I$150,"no")+O$1-O$2)/(O$1-O$3))</f>
        <v>0.55963302752293576</v>
      </c>
      <c r="K139" s="2">
        <f>COUNTIF(I$1:I138,"yes")/O$3</f>
        <v>1</v>
      </c>
      <c r="L139" s="2">
        <f>2*COUNTIF(I$1:I138,"yes")/(COUNTIF(I$1:I138,"yes")+O$3+(O$1-O$3-(COUNTIF(I140:I$441,"no")+O$1-O$2)))</f>
        <v>0.71627906976744182</v>
      </c>
      <c r="V139" s="2">
        <v>-182.3</v>
      </c>
      <c r="W139" s="2">
        <f>2*COUNTIF(I$1:I138,"yes")/(COUNTIF(I$1:I138,"yes")+O$3+(O$1-O$3-(COUNTIF(I140:I$441,"no")+O$1-O$2)))</f>
        <v>0.71627906976744182</v>
      </c>
    </row>
    <row r="140" spans="1:23" x14ac:dyDescent="0.2">
      <c r="A140" t="s">
        <v>133</v>
      </c>
      <c r="B140" s="1" t="s">
        <v>10</v>
      </c>
      <c r="C140" s="2">
        <v>75</v>
      </c>
      <c r="D140" s="2">
        <v>333</v>
      </c>
      <c r="E140" s="2">
        <v>1</v>
      </c>
      <c r="F140">
        <v>384</v>
      </c>
      <c r="G140" s="2">
        <v>-183.9</v>
      </c>
      <c r="H140" s="2">
        <v>7.7</v>
      </c>
      <c r="I140" t="s">
        <v>8</v>
      </c>
      <c r="J140" s="2">
        <f>1-((COUNTIF(I141:I$150,"no")+O$1-O$2)/(O$1-O$3))</f>
        <v>0.5688073394495412</v>
      </c>
      <c r="K140" s="2">
        <f>COUNTIF(I$1:I139,"yes")/O$3</f>
        <v>1</v>
      </c>
      <c r="L140" s="2">
        <f>2*COUNTIF(I$1:I139,"yes")/(COUNTIF(I$1:I139,"yes")+O$3+(O$1-O$3-(COUNTIF(I141:I$441,"no")+O$1-O$2)))</f>
        <v>0.71296296296296291</v>
      </c>
      <c r="V140" s="2">
        <v>-183.9</v>
      </c>
      <c r="W140" s="2">
        <f>2*COUNTIF(I$1:I139,"yes")/(COUNTIF(I$1:I139,"yes")+O$3+(O$1-O$3-(COUNTIF(I141:I$441,"no")+O$1-O$2)))</f>
        <v>0.71296296296296291</v>
      </c>
    </row>
    <row r="141" spans="1:23" x14ac:dyDescent="0.2">
      <c r="A141" t="s">
        <v>134</v>
      </c>
      <c r="B141" s="1" t="s">
        <v>10</v>
      </c>
      <c r="C141" s="2">
        <v>29</v>
      </c>
      <c r="D141" s="2">
        <v>320</v>
      </c>
      <c r="E141" s="2">
        <v>1</v>
      </c>
      <c r="F141">
        <v>384</v>
      </c>
      <c r="G141" s="2">
        <v>-184.1</v>
      </c>
      <c r="H141" s="2">
        <v>7.9</v>
      </c>
      <c r="I141" t="s">
        <v>8</v>
      </c>
      <c r="J141" s="2">
        <f>1-((COUNTIF(I142:I$150,"no")+O$1-O$2)/(O$1-O$3))</f>
        <v>0.57798165137614677</v>
      </c>
      <c r="K141" s="2">
        <f>COUNTIF(I$1:I140,"yes")/O$3</f>
        <v>1</v>
      </c>
      <c r="L141" s="2">
        <f>2*COUNTIF(I$1:I140,"yes")/(COUNTIF(I$1:I140,"yes")+O$3+(O$1-O$3-(COUNTIF(I142:I$441,"no")+O$1-O$2)))</f>
        <v>0.70967741935483875</v>
      </c>
      <c r="V141" s="2">
        <v>-184.1</v>
      </c>
      <c r="W141" s="2">
        <f>2*COUNTIF(I$1:I140,"yes")/(COUNTIF(I$1:I140,"yes")+O$3+(O$1-O$3-(COUNTIF(I142:I$441,"no")+O$1-O$2)))</f>
        <v>0.70967741935483875</v>
      </c>
    </row>
    <row r="142" spans="1:23" x14ac:dyDescent="0.2">
      <c r="A142" t="s">
        <v>135</v>
      </c>
      <c r="B142" s="1" t="s">
        <v>10</v>
      </c>
      <c r="C142" s="2">
        <v>1</v>
      </c>
      <c r="D142" s="2">
        <v>77</v>
      </c>
      <c r="E142" s="2">
        <v>1</v>
      </c>
      <c r="F142">
        <v>384</v>
      </c>
      <c r="G142" s="2">
        <v>-185.2</v>
      </c>
      <c r="H142" s="2">
        <v>9.1999999999999993</v>
      </c>
      <c r="I142" t="s">
        <v>8</v>
      </c>
      <c r="J142" s="2">
        <f>1-((COUNTIF(I143:I$150,"no")+O$1-O$2)/(O$1-O$3))</f>
        <v>0.58715596330275233</v>
      </c>
      <c r="K142" s="2">
        <f>COUNTIF(I$1:I141,"yes")/O$3</f>
        <v>1</v>
      </c>
      <c r="L142" s="2">
        <f>2*COUNTIF(I$1:I141,"yes")/(COUNTIF(I$1:I141,"yes")+O$3+(O$1-O$3-(COUNTIF(I143:I$441,"no")+O$1-O$2)))</f>
        <v>0.70642201834862384</v>
      </c>
      <c r="V142" s="2">
        <v>-185.2</v>
      </c>
      <c r="W142" s="2">
        <f>2*COUNTIF(I$1:I141,"yes")/(COUNTIF(I$1:I141,"yes")+O$3+(O$1-O$3-(COUNTIF(I143:I$441,"no")+O$1-O$2)))</f>
        <v>0.70642201834862384</v>
      </c>
    </row>
    <row r="143" spans="1:23" x14ac:dyDescent="0.2">
      <c r="A143" t="s">
        <v>136</v>
      </c>
      <c r="B143" s="1" t="s">
        <v>10</v>
      </c>
      <c r="C143" s="2">
        <v>40</v>
      </c>
      <c r="D143" s="2">
        <v>266</v>
      </c>
      <c r="E143" s="2">
        <v>1</v>
      </c>
      <c r="F143">
        <v>384</v>
      </c>
      <c r="G143" s="2">
        <v>-185.5</v>
      </c>
      <c r="H143" s="2">
        <v>9.6</v>
      </c>
      <c r="I143" t="s">
        <v>8</v>
      </c>
      <c r="J143" s="2">
        <f>1-((COUNTIF(I144:I$150,"no")+O$1-O$2)/(O$1-O$3))</f>
        <v>0.59633027522935778</v>
      </c>
      <c r="K143" s="2">
        <f>COUNTIF(I$1:I142,"yes")/O$3</f>
        <v>1</v>
      </c>
      <c r="L143" s="2">
        <f>2*COUNTIF(I$1:I142,"yes")/(COUNTIF(I$1:I142,"yes")+O$3+(O$1-O$3-(COUNTIF(I144:I$441,"no")+O$1-O$2)))</f>
        <v>0.70319634703196343</v>
      </c>
      <c r="V143" s="2">
        <v>-185.5</v>
      </c>
      <c r="W143" s="2">
        <f>2*COUNTIF(I$1:I142,"yes")/(COUNTIF(I$1:I142,"yes")+O$3+(O$1-O$3-(COUNTIF(I144:I$441,"no")+O$1-O$2)))</f>
        <v>0.70319634703196343</v>
      </c>
    </row>
    <row r="144" spans="1:23" x14ac:dyDescent="0.2">
      <c r="A144" t="s">
        <v>137</v>
      </c>
      <c r="B144" s="1" t="s">
        <v>10</v>
      </c>
      <c r="C144" s="2">
        <v>29</v>
      </c>
      <c r="D144" s="2">
        <v>298</v>
      </c>
      <c r="E144" s="2">
        <v>1</v>
      </c>
      <c r="F144">
        <v>384</v>
      </c>
      <c r="G144" s="2">
        <v>-185.5</v>
      </c>
      <c r="H144" s="2">
        <v>9.6</v>
      </c>
      <c r="I144" t="s">
        <v>8</v>
      </c>
      <c r="J144" s="2">
        <f>1-((COUNTIF(I145:I$150,"no")+O$1-O$2)/(O$1-O$3))</f>
        <v>0.60550458715596323</v>
      </c>
      <c r="K144" s="2">
        <f>COUNTIF(I$1:I143,"yes")/O$3</f>
        <v>1</v>
      </c>
      <c r="L144" s="2">
        <f>2*COUNTIF(I$1:I143,"yes")/(COUNTIF(I$1:I143,"yes")+O$3+(O$1-O$3-(COUNTIF(I145:I$441,"no")+O$1-O$2)))</f>
        <v>0.7</v>
      </c>
      <c r="V144" s="2">
        <v>-185.5</v>
      </c>
      <c r="W144" s="2">
        <f>2*COUNTIF(I$1:I143,"yes")/(COUNTIF(I$1:I143,"yes")+O$3+(O$1-O$3-(COUNTIF(I145:I$441,"no")+O$1-O$2)))</f>
        <v>0.7</v>
      </c>
    </row>
    <row r="145" spans="1:23" x14ac:dyDescent="0.2">
      <c r="A145" t="s">
        <v>138</v>
      </c>
      <c r="B145" s="1" t="s">
        <v>10</v>
      </c>
      <c r="C145" s="2">
        <v>36</v>
      </c>
      <c r="D145" s="2">
        <v>310</v>
      </c>
      <c r="E145" s="2">
        <v>1</v>
      </c>
      <c r="F145">
        <v>384</v>
      </c>
      <c r="G145" s="2">
        <v>-185.6</v>
      </c>
      <c r="H145" s="2">
        <v>9.6999999999999993</v>
      </c>
      <c r="I145" t="s">
        <v>8</v>
      </c>
      <c r="J145" s="2">
        <f>1-((COUNTIF(I146:I$150,"no")+O$1-O$2)/(O$1-O$3))</f>
        <v>0.61467889908256879</v>
      </c>
      <c r="K145" s="2">
        <f>COUNTIF(I$1:I144,"yes")/O$3</f>
        <v>1</v>
      </c>
      <c r="L145" s="2">
        <f>2*COUNTIF(I$1:I144,"yes")/(COUNTIF(I$1:I144,"yes")+O$3+(O$1-O$3-(COUNTIF(I146:I$441,"no")+O$1-O$2)))</f>
        <v>0.69683257918552033</v>
      </c>
      <c r="V145" s="2">
        <v>-185.6</v>
      </c>
      <c r="W145" s="2">
        <f>2*COUNTIF(I$1:I144,"yes")/(COUNTIF(I$1:I144,"yes")+O$3+(O$1-O$3-(COUNTIF(I146:I$441,"no")+O$1-O$2)))</f>
        <v>0.69683257918552033</v>
      </c>
    </row>
    <row r="146" spans="1:23" x14ac:dyDescent="0.2">
      <c r="A146" t="s">
        <v>139</v>
      </c>
      <c r="B146" s="1" t="s">
        <v>10</v>
      </c>
      <c r="C146" s="2">
        <v>66</v>
      </c>
      <c r="D146" s="2">
        <v>310</v>
      </c>
      <c r="E146" s="2">
        <v>1</v>
      </c>
      <c r="F146">
        <v>384</v>
      </c>
      <c r="G146" s="2">
        <v>-185.8</v>
      </c>
      <c r="H146">
        <v>10</v>
      </c>
      <c r="I146" t="s">
        <v>8</v>
      </c>
      <c r="J146" s="2">
        <f>1-((COUNTIF(I147:I$150,"no")+O$1-O$2)/(O$1-O$3))</f>
        <v>0.62385321100917435</v>
      </c>
      <c r="K146" s="2">
        <f>COUNTIF(I$1:I145,"yes")/O$3</f>
        <v>1</v>
      </c>
      <c r="L146" s="2">
        <f>2*COUNTIF(I$1:I145,"yes")/(COUNTIF(I$1:I145,"yes")+O$3+(O$1-O$3-(COUNTIF(I147:I$441,"no")+O$1-O$2)))</f>
        <v>0.69369369369369371</v>
      </c>
      <c r="V146" s="2">
        <v>-185.8</v>
      </c>
      <c r="W146" s="2">
        <f>2*COUNTIF(I$1:I145,"yes")/(COUNTIF(I$1:I145,"yes")+O$3+(O$1-O$3-(COUNTIF(I147:I$441,"no")+O$1-O$2)))</f>
        <v>0.69369369369369371</v>
      </c>
    </row>
  </sheetData>
  <sortState xmlns:xlrd2="http://schemas.microsoft.com/office/spreadsheetml/2017/richdata2" ref="A2:I146">
    <sortCondition descending="1" ref="G2:G14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Microsoft Office User</cp:lastModifiedBy>
  <dcterms:created xsi:type="dcterms:W3CDTF">2022-04-17T22:14:31Z</dcterms:created>
  <dcterms:modified xsi:type="dcterms:W3CDTF">2023-04-19T12:09:04Z</dcterms:modified>
</cp:coreProperties>
</file>