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queryTables/queryTable3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lkiller\Documents\public_html\term4\Domain\"/>
    </mc:Choice>
  </mc:AlternateContent>
  <bookViews>
    <workbookView xWindow="0" yWindow="0" windowWidth="28800" windowHeight="12330" activeTab="1"/>
  </bookViews>
  <sheets>
    <sheet name="Final" sheetId="3" r:id="rId1"/>
    <sheet name="Pics" sheetId="4" r:id="rId2"/>
  </sheets>
  <definedNames>
    <definedName name="pr9_" localSheetId="1">Pics!$A$1:$H$87</definedName>
    <definedName name="table" localSheetId="0">Final!$A$2:$B$87</definedName>
    <definedName name="table2" localSheetId="0">Final!$C$2:$C$87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4" l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2" i="4"/>
  <c r="N3" i="4" l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2" i="4"/>
</calcChain>
</file>

<file path=xl/connections.xml><?xml version="1.0" encoding="utf-8"?>
<connections xmlns="http://schemas.openxmlformats.org/spreadsheetml/2006/main">
  <connection id="1" name="pr91" type="6" refreshedVersion="6" background="1" saveData="1">
    <textPr codePage="866" sourceFile="C:\Users\Volkiller\Documents\public_html\term4\Domain\pr9.txt" delimited="0" decimal="," thousands=" ">
      <textFields count="10">
        <textField/>
        <textField type="text" position="16"/>
        <textField position="24"/>
        <textField position="30"/>
        <textField position="36"/>
        <textField position="39"/>
        <textField position="45"/>
        <textField position="51"/>
        <textField position="54"/>
        <textField position="62"/>
      </textFields>
    </textPr>
  </connection>
  <connection id="2" name="table" type="6" refreshedVersion="6" background="1" saveData="1">
    <textPr codePage="866" sourceFile="C:\Users\Volkiller\Downloads\table.txt" decimal="," thousands=" " tab="0" space="1" consecutive="1">
      <textFields count="2">
        <textField/>
        <textField/>
      </textFields>
    </textPr>
  </connection>
  <connection id="3" name="table2" type="6" refreshedVersion="6" background="1" saveData="1">
    <textPr codePage="866" sourceFile="C:\Users\Volkiller\Downloads\table2.txt" decimal="," thousands=" 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<sst xmlns="http://schemas.openxmlformats.org/spreadsheetml/2006/main" count="666" uniqueCount="118">
  <si>
    <t>Sequence</t>
  </si>
  <si>
    <t>Domain</t>
  </si>
  <si>
    <t>seq-f</t>
  </si>
  <si>
    <t>seq-t</t>
  </si>
  <si>
    <t>hmm-f</t>
  </si>
  <si>
    <t>hmm-t</t>
  </si>
  <si>
    <t>score</t>
  </si>
  <si>
    <t>E-value</t>
  </si>
  <si>
    <t>E7FL73_9LUTE</t>
  </si>
  <si>
    <t>A0A172ZQ18_9LUTE</t>
  </si>
  <si>
    <t>A0A7T1C3P2_9LUTE</t>
  </si>
  <si>
    <t>E2DRQ5_9LUTE</t>
  </si>
  <si>
    <t>MCAPS_PLRV1</t>
  </si>
  <si>
    <t>A0A1J1DZ71_9LUTE</t>
  </si>
  <si>
    <t>A0A455KZJ8_9LUTE</t>
  </si>
  <si>
    <t>B2BJG5_9LUTE</t>
  </si>
  <si>
    <t>A0A2I4Q204_9LUTE</t>
  </si>
  <si>
    <t>A0A142D6T3_9LUTE</t>
  </si>
  <si>
    <t>A0A1U9RYW5_9LUTE</t>
  </si>
  <si>
    <t>Q65972_9LUTE</t>
  </si>
  <si>
    <t>Q8JZ09_9LUTE</t>
  </si>
  <si>
    <t>MCAPS_TYYVF</t>
  </si>
  <si>
    <t>I3Y1T5_9LUTE</t>
  </si>
  <si>
    <t>A0A2U8N4S3_9LUTE</t>
  </si>
  <si>
    <t>A0A1U9RXZ0_9LUTE</t>
  </si>
  <si>
    <t>A0A191T7V1_9LUTE</t>
  </si>
  <si>
    <t>Q8V2F5_BLRV</t>
  </si>
  <si>
    <t>A0A220T7N1_9LUTE</t>
  </si>
  <si>
    <t>Q670I2_9LUTE</t>
  </si>
  <si>
    <t>Q17S69_9LUTE</t>
  </si>
  <si>
    <t>A0A097RN44_9LUTE</t>
  </si>
  <si>
    <t>A0A2H4QXF1_9LUTE</t>
  </si>
  <si>
    <t>A0A1Z1G754_9LUTE</t>
  </si>
  <si>
    <t>J7FCG7_9LUTE</t>
  </si>
  <si>
    <t>A0A1S6PCS2_9LUTE</t>
  </si>
  <si>
    <t>A0A0A7E9K4_9LUTE</t>
  </si>
  <si>
    <t>A0A165ELS9_9LUTE</t>
  </si>
  <si>
    <t>R9U127_9LUTE</t>
  </si>
  <si>
    <t>Q9IZF4_9LUTE</t>
  </si>
  <si>
    <t>A0A6H2MW64_9LUTE</t>
  </si>
  <si>
    <t>A0A1I9W769_9LUTE</t>
  </si>
  <si>
    <t>MCAPS_BYDVP</t>
  </si>
  <si>
    <t>B3FHC0_9LUTE</t>
  </si>
  <si>
    <t>A0A3G1PZ43_9LUTE</t>
  </si>
  <si>
    <t>A0A0K0YBE1_9LUTE</t>
  </si>
  <si>
    <t>A0A0U4H028_9LUTE</t>
  </si>
  <si>
    <t>MCAPS_PEMVW</t>
  </si>
  <si>
    <t>S0ER74_9LUTE</t>
  </si>
  <si>
    <t>A0A1X9YLL4_9LUTE</t>
  </si>
  <si>
    <t>A0A172ZPN3_9LUTE</t>
  </si>
  <si>
    <t>A0A1I9W793_9LUTE</t>
  </si>
  <si>
    <t>A0A142D6T4_9LUTE</t>
  </si>
  <si>
    <t>B2BJG6_9LUTE</t>
  </si>
  <si>
    <t>A0A2I4Q1J4_9LUTE</t>
  </si>
  <si>
    <t>G3E224_9LUTE</t>
  </si>
  <si>
    <t>E2DRQ6_9LUTE</t>
  </si>
  <si>
    <t>E1A0W4_9LUTE</t>
  </si>
  <si>
    <t>E7FL74_9LUTE</t>
  </si>
  <si>
    <t>J7FE76_9LUTE</t>
  </si>
  <si>
    <t>A0A455KZJ5_9LUTE</t>
  </si>
  <si>
    <t>A0A1J1DKX5_9LUTE</t>
  </si>
  <si>
    <t>Q17S68_9LUTE</t>
  </si>
  <si>
    <t>CAPSD_PLRV1</t>
  </si>
  <si>
    <t>A0A1V0JHV7_9LUTE</t>
  </si>
  <si>
    <t>A0A0A7E9C9_9LUTE</t>
  </si>
  <si>
    <t>CAPSD_TYYVF</t>
  </si>
  <si>
    <t>Q65970_9LUTE</t>
  </si>
  <si>
    <t>Q8JZ08_9LUTE</t>
  </si>
  <si>
    <t>A0A1S6PCU6_9LUTE</t>
  </si>
  <si>
    <t>A0A1I9W7C5_9LUTE</t>
  </si>
  <si>
    <t>Q91AV9_9LUTE</t>
  </si>
  <si>
    <t>Q83738_9LUTE</t>
  </si>
  <si>
    <t>A0A0S3JP02_9LUTE</t>
  </si>
  <si>
    <t>A0A1L3KF55_9VIRU</t>
  </si>
  <si>
    <t>A0A191T7R1_9LUTE</t>
  </si>
  <si>
    <t>A0A165ELT6_9LUTE</t>
  </si>
  <si>
    <t>Q9IZF3_9LUTE</t>
  </si>
  <si>
    <t>A0A165G995_9LUTE</t>
  </si>
  <si>
    <t>Q8V2F6_BLRV</t>
  </si>
  <si>
    <t>A0A1L3KEH9_9VIRU</t>
  </si>
  <si>
    <t>Q91QR3_9LUTE</t>
  </si>
  <si>
    <t>Q670I1_9LUTE</t>
  </si>
  <si>
    <t>R9U4K2_9LUTE</t>
  </si>
  <si>
    <t>A0A220T7N4_9LUTE</t>
  </si>
  <si>
    <t>A0A2H4QXI9_9LUTE</t>
  </si>
  <si>
    <t>A0A1Z1G758_9LUTE</t>
  </si>
  <si>
    <t>A0A6H2MW52_9LUTE</t>
  </si>
  <si>
    <t>A0A2U8N504_9LUTE</t>
  </si>
  <si>
    <t>A0A097RN24_9LUTE</t>
  </si>
  <si>
    <t>A0A1I9W767_9LUTE</t>
  </si>
  <si>
    <t>Q9QQN7_9LUTE</t>
  </si>
  <si>
    <t>CAPSD_BYDVP</t>
  </si>
  <si>
    <t>CAPSD_BYDV1</t>
  </si>
  <si>
    <t>W8JC66_9LUTE</t>
  </si>
  <si>
    <t>1/1</t>
  </si>
  <si>
    <t>A0A3G1PZ44_9LUTE</t>
  </si>
  <si>
    <t>A0A0U4GUI3_9LUTE</t>
  </si>
  <si>
    <t>B3FHC1_9LUTE</t>
  </si>
  <si>
    <t>A0A1L3KG02_9VIRU</t>
  </si>
  <si>
    <t>CAPSD_PEMVW</t>
  </si>
  <si>
    <t>S0ERJ8_9LUTE</t>
  </si>
  <si>
    <t>A0A1L3KGN8_9VIRU</t>
  </si>
  <si>
    <t>A0A1B3B591_9LUTE</t>
  </si>
  <si>
    <t>A0A2I7UGD2_9LUTE</t>
  </si>
  <si>
    <t>yes</t>
  </si>
  <si>
    <t>no</t>
  </si>
  <si>
    <t>Обладает ли белок выбранной доменной архитектурой</t>
  </si>
  <si>
    <t>Использовался ли белок для построения HMM-профиля</t>
  </si>
  <si>
    <t>Входит ли белок в список находок</t>
  </si>
  <si>
    <t>Score</t>
  </si>
  <si>
    <t>Тип данных</t>
  </si>
  <si>
    <t>Значение</t>
  </si>
  <si>
    <t>Total</t>
  </si>
  <si>
    <t>In search</t>
  </si>
  <si>
    <t>Two domain</t>
  </si>
  <si>
    <t>1-spec</t>
  </si>
  <si>
    <t>sens</t>
  </si>
  <si>
    <t>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</si>
</sst>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3"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Score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Pics!$G$2:$G$87</c:f>
              <c:numCache>
                <c:formatCode>General</c:formatCode>
                <c:ptCount val="86"/>
                <c:pt idx="0">
                  <c:v>1289.9000000000001</c:v>
                </c:pt>
                <c:pt idx="1">
                  <c:v>1249</c:v>
                </c:pt>
                <c:pt idx="2">
                  <c:v>1226.5</c:v>
                </c:pt>
                <c:pt idx="3">
                  <c:v>1211.8</c:v>
                </c:pt>
                <c:pt idx="4">
                  <c:v>1210.7</c:v>
                </c:pt>
                <c:pt idx="5">
                  <c:v>1204.7</c:v>
                </c:pt>
                <c:pt idx="6">
                  <c:v>1189.3</c:v>
                </c:pt>
                <c:pt idx="7">
                  <c:v>1171.2</c:v>
                </c:pt>
                <c:pt idx="8">
                  <c:v>1152.5999999999999</c:v>
                </c:pt>
                <c:pt idx="9">
                  <c:v>1146.9000000000001</c:v>
                </c:pt>
                <c:pt idx="10">
                  <c:v>1132.5999999999999</c:v>
                </c:pt>
                <c:pt idx="11">
                  <c:v>1110.5999999999999</c:v>
                </c:pt>
                <c:pt idx="12">
                  <c:v>1106.7</c:v>
                </c:pt>
                <c:pt idx="13">
                  <c:v>1105.4000000000001</c:v>
                </c:pt>
                <c:pt idx="14">
                  <c:v>1103.5</c:v>
                </c:pt>
                <c:pt idx="15">
                  <c:v>1087.7</c:v>
                </c:pt>
                <c:pt idx="16">
                  <c:v>1087.5</c:v>
                </c:pt>
                <c:pt idx="17">
                  <c:v>1065.8</c:v>
                </c:pt>
                <c:pt idx="18">
                  <c:v>1038.4000000000001</c:v>
                </c:pt>
                <c:pt idx="19">
                  <c:v>1035.0999999999999</c:v>
                </c:pt>
                <c:pt idx="20">
                  <c:v>1026.0999999999999</c:v>
                </c:pt>
                <c:pt idx="21">
                  <c:v>1019.1</c:v>
                </c:pt>
                <c:pt idx="22">
                  <c:v>1011</c:v>
                </c:pt>
                <c:pt idx="23">
                  <c:v>986.8</c:v>
                </c:pt>
                <c:pt idx="24">
                  <c:v>978.2</c:v>
                </c:pt>
                <c:pt idx="25">
                  <c:v>969.1</c:v>
                </c:pt>
                <c:pt idx="26">
                  <c:v>934.9</c:v>
                </c:pt>
                <c:pt idx="27">
                  <c:v>872</c:v>
                </c:pt>
                <c:pt idx="28">
                  <c:v>862.1</c:v>
                </c:pt>
                <c:pt idx="29">
                  <c:v>722.2</c:v>
                </c:pt>
                <c:pt idx="30">
                  <c:v>718.4</c:v>
                </c:pt>
                <c:pt idx="31">
                  <c:v>703.1</c:v>
                </c:pt>
                <c:pt idx="32">
                  <c:v>679.6</c:v>
                </c:pt>
                <c:pt idx="33">
                  <c:v>469.5</c:v>
                </c:pt>
                <c:pt idx="34">
                  <c:v>452.4</c:v>
                </c:pt>
                <c:pt idx="35">
                  <c:v>401.9</c:v>
                </c:pt>
                <c:pt idx="36">
                  <c:v>347.4</c:v>
                </c:pt>
                <c:pt idx="37">
                  <c:v>287.2</c:v>
                </c:pt>
                <c:pt idx="38">
                  <c:v>191.5</c:v>
                </c:pt>
                <c:pt idx="39">
                  <c:v>178.9</c:v>
                </c:pt>
                <c:pt idx="40">
                  <c:v>-64.099999999999994</c:v>
                </c:pt>
                <c:pt idx="41">
                  <c:v>-291.10000000000002</c:v>
                </c:pt>
                <c:pt idx="42">
                  <c:v>-293.89999999999998</c:v>
                </c:pt>
                <c:pt idx="43">
                  <c:v>-294.3</c:v>
                </c:pt>
                <c:pt idx="44">
                  <c:v>-294.89999999999998</c:v>
                </c:pt>
                <c:pt idx="45">
                  <c:v>-297.7</c:v>
                </c:pt>
                <c:pt idx="46">
                  <c:v>-299.8</c:v>
                </c:pt>
                <c:pt idx="47">
                  <c:v>-300.10000000000002</c:v>
                </c:pt>
                <c:pt idx="48">
                  <c:v>-300.10000000000002</c:v>
                </c:pt>
                <c:pt idx="49">
                  <c:v>-300.60000000000002</c:v>
                </c:pt>
                <c:pt idx="50">
                  <c:v>-301</c:v>
                </c:pt>
                <c:pt idx="51">
                  <c:v>-301.39999999999998</c:v>
                </c:pt>
                <c:pt idx="52">
                  <c:v>-303.7</c:v>
                </c:pt>
                <c:pt idx="53">
                  <c:v>-306.7</c:v>
                </c:pt>
                <c:pt idx="54">
                  <c:v>-313.39999999999998</c:v>
                </c:pt>
                <c:pt idx="55">
                  <c:v>-313.39999999999998</c:v>
                </c:pt>
                <c:pt idx="56">
                  <c:v>-313.5</c:v>
                </c:pt>
                <c:pt idx="57">
                  <c:v>-315.2</c:v>
                </c:pt>
                <c:pt idx="58">
                  <c:v>-319.89999999999998</c:v>
                </c:pt>
                <c:pt idx="59">
                  <c:v>-320.2</c:v>
                </c:pt>
                <c:pt idx="60">
                  <c:v>-320.3</c:v>
                </c:pt>
                <c:pt idx="61">
                  <c:v>-322.60000000000002</c:v>
                </c:pt>
                <c:pt idx="62">
                  <c:v>-329.2</c:v>
                </c:pt>
                <c:pt idx="63">
                  <c:v>-330.2</c:v>
                </c:pt>
                <c:pt idx="64">
                  <c:v>-331.1</c:v>
                </c:pt>
                <c:pt idx="65">
                  <c:v>-331.4</c:v>
                </c:pt>
                <c:pt idx="66">
                  <c:v>-340.5</c:v>
                </c:pt>
                <c:pt idx="67">
                  <c:v>-349.5</c:v>
                </c:pt>
                <c:pt idx="68">
                  <c:v>-349.5</c:v>
                </c:pt>
                <c:pt idx="69">
                  <c:v>-355.4</c:v>
                </c:pt>
                <c:pt idx="70">
                  <c:v>-358.2</c:v>
                </c:pt>
                <c:pt idx="71">
                  <c:v>-360.4</c:v>
                </c:pt>
                <c:pt idx="72">
                  <c:v>-363.3</c:v>
                </c:pt>
                <c:pt idx="73">
                  <c:v>-367.8</c:v>
                </c:pt>
                <c:pt idx="74">
                  <c:v>-377.5</c:v>
                </c:pt>
                <c:pt idx="75">
                  <c:v>-380.4</c:v>
                </c:pt>
                <c:pt idx="76">
                  <c:v>-383.8</c:v>
                </c:pt>
                <c:pt idx="77">
                  <c:v>-384.6</c:v>
                </c:pt>
                <c:pt idx="78">
                  <c:v>-389</c:v>
                </c:pt>
                <c:pt idx="79">
                  <c:v>-397.3</c:v>
                </c:pt>
                <c:pt idx="80">
                  <c:v>-406</c:v>
                </c:pt>
                <c:pt idx="81">
                  <c:v>-417.4</c:v>
                </c:pt>
                <c:pt idx="82">
                  <c:v>-419.4</c:v>
                </c:pt>
                <c:pt idx="83">
                  <c:v>-454.9</c:v>
                </c:pt>
                <c:pt idx="84">
                  <c:v>-470.2</c:v>
                </c:pt>
                <c:pt idx="85">
                  <c:v>-520.70000000000005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3-4C29-B148-40FC158D4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4194768"/>
        <c:axId val="135935231"/>
      </c:barChart>
      <c:catAx>
        <c:axId val="1844194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935231"/>
        <c:crosses val="autoZero"/>
        <c:auto val="1"/>
        <c:lblAlgn val="ctr"/>
        <c:lblOffset val="100"/>
        <c:noMultiLvlLbl val="0"/>
      </c:catAx>
      <c:valAx>
        <c:axId val="13593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4419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833394102884209E-2"/>
          <c:y val="0.11843335013078629"/>
          <c:w val="0.85131955380577429"/>
          <c:h val="0.73115740740740742"/>
        </c:manualLayout>
      </c:layout>
      <c:lineChart>
        <c:grouping val="standard"/>
        <c:varyColors val="0"/>
        <c:ser>
          <c:idx val="0"/>
          <c:order val="0"/>
          <c:tx>
            <c:strRef>
              <c:f>Pics!$N$1</c:f>
              <c:strCache>
                <c:ptCount val="1"/>
                <c:pt idx="0">
                  <c:v>F1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Pics!$G$2:$G$87</c:f>
              <c:numCache>
                <c:formatCode>General</c:formatCode>
                <c:ptCount val="86"/>
                <c:pt idx="0">
                  <c:v>1289.9000000000001</c:v>
                </c:pt>
                <c:pt idx="1">
                  <c:v>1249</c:v>
                </c:pt>
                <c:pt idx="2">
                  <c:v>1226.5</c:v>
                </c:pt>
                <c:pt idx="3">
                  <c:v>1211.8</c:v>
                </c:pt>
                <c:pt idx="4">
                  <c:v>1210.7</c:v>
                </c:pt>
                <c:pt idx="5">
                  <c:v>1204.7</c:v>
                </c:pt>
                <c:pt idx="6">
                  <c:v>1189.3</c:v>
                </c:pt>
                <c:pt idx="7">
                  <c:v>1171.2</c:v>
                </c:pt>
                <c:pt idx="8">
                  <c:v>1152.5999999999999</c:v>
                </c:pt>
                <c:pt idx="9">
                  <c:v>1146.9000000000001</c:v>
                </c:pt>
                <c:pt idx="10">
                  <c:v>1132.5999999999999</c:v>
                </c:pt>
                <c:pt idx="11">
                  <c:v>1110.5999999999999</c:v>
                </c:pt>
                <c:pt idx="12">
                  <c:v>1106.7</c:v>
                </c:pt>
                <c:pt idx="13">
                  <c:v>1105.4000000000001</c:v>
                </c:pt>
                <c:pt idx="14">
                  <c:v>1103.5</c:v>
                </c:pt>
                <c:pt idx="15">
                  <c:v>1087.7</c:v>
                </c:pt>
                <c:pt idx="16">
                  <c:v>1087.5</c:v>
                </c:pt>
                <c:pt idx="17">
                  <c:v>1065.8</c:v>
                </c:pt>
                <c:pt idx="18">
                  <c:v>1038.4000000000001</c:v>
                </c:pt>
                <c:pt idx="19">
                  <c:v>1035.0999999999999</c:v>
                </c:pt>
                <c:pt idx="20">
                  <c:v>1026.0999999999999</c:v>
                </c:pt>
                <c:pt idx="21">
                  <c:v>1019.1</c:v>
                </c:pt>
                <c:pt idx="22">
                  <c:v>1011</c:v>
                </c:pt>
                <c:pt idx="23">
                  <c:v>986.8</c:v>
                </c:pt>
                <c:pt idx="24">
                  <c:v>978.2</c:v>
                </c:pt>
                <c:pt idx="25">
                  <c:v>969.1</c:v>
                </c:pt>
                <c:pt idx="26">
                  <c:v>934.9</c:v>
                </c:pt>
                <c:pt idx="27">
                  <c:v>872</c:v>
                </c:pt>
                <c:pt idx="28">
                  <c:v>862.1</c:v>
                </c:pt>
                <c:pt idx="29">
                  <c:v>722.2</c:v>
                </c:pt>
                <c:pt idx="30">
                  <c:v>718.4</c:v>
                </c:pt>
                <c:pt idx="31">
                  <c:v>703.1</c:v>
                </c:pt>
                <c:pt idx="32">
                  <c:v>679.6</c:v>
                </c:pt>
                <c:pt idx="33">
                  <c:v>469.5</c:v>
                </c:pt>
                <c:pt idx="34">
                  <c:v>452.4</c:v>
                </c:pt>
                <c:pt idx="35">
                  <c:v>401.9</c:v>
                </c:pt>
                <c:pt idx="36">
                  <c:v>347.4</c:v>
                </c:pt>
                <c:pt idx="37">
                  <c:v>287.2</c:v>
                </c:pt>
                <c:pt idx="38">
                  <c:v>191.5</c:v>
                </c:pt>
                <c:pt idx="39">
                  <c:v>178.9</c:v>
                </c:pt>
                <c:pt idx="40">
                  <c:v>-64.099999999999994</c:v>
                </c:pt>
                <c:pt idx="41">
                  <c:v>-291.10000000000002</c:v>
                </c:pt>
                <c:pt idx="42">
                  <c:v>-293.89999999999998</c:v>
                </c:pt>
                <c:pt idx="43">
                  <c:v>-294.3</c:v>
                </c:pt>
                <c:pt idx="44">
                  <c:v>-294.89999999999998</c:v>
                </c:pt>
                <c:pt idx="45">
                  <c:v>-297.7</c:v>
                </c:pt>
                <c:pt idx="46">
                  <c:v>-299.8</c:v>
                </c:pt>
                <c:pt idx="47">
                  <c:v>-300.10000000000002</c:v>
                </c:pt>
                <c:pt idx="48">
                  <c:v>-300.10000000000002</c:v>
                </c:pt>
                <c:pt idx="49">
                  <c:v>-300.60000000000002</c:v>
                </c:pt>
                <c:pt idx="50">
                  <c:v>-301</c:v>
                </c:pt>
                <c:pt idx="51">
                  <c:v>-301.39999999999998</c:v>
                </c:pt>
                <c:pt idx="52">
                  <c:v>-303.7</c:v>
                </c:pt>
                <c:pt idx="53">
                  <c:v>-306.7</c:v>
                </c:pt>
                <c:pt idx="54">
                  <c:v>-313.39999999999998</c:v>
                </c:pt>
                <c:pt idx="55">
                  <c:v>-313.39999999999998</c:v>
                </c:pt>
                <c:pt idx="56">
                  <c:v>-313.5</c:v>
                </c:pt>
                <c:pt idx="57">
                  <c:v>-315.2</c:v>
                </c:pt>
                <c:pt idx="58">
                  <c:v>-319.89999999999998</c:v>
                </c:pt>
                <c:pt idx="59">
                  <c:v>-320.2</c:v>
                </c:pt>
                <c:pt idx="60">
                  <c:v>-320.3</c:v>
                </c:pt>
                <c:pt idx="61">
                  <c:v>-322.60000000000002</c:v>
                </c:pt>
                <c:pt idx="62">
                  <c:v>-329.2</c:v>
                </c:pt>
                <c:pt idx="63">
                  <c:v>-330.2</c:v>
                </c:pt>
                <c:pt idx="64">
                  <c:v>-331.1</c:v>
                </c:pt>
                <c:pt idx="65">
                  <c:v>-331.4</c:v>
                </c:pt>
                <c:pt idx="66">
                  <c:v>-340.5</c:v>
                </c:pt>
                <c:pt idx="67">
                  <c:v>-349.5</c:v>
                </c:pt>
                <c:pt idx="68">
                  <c:v>-349.5</c:v>
                </c:pt>
                <c:pt idx="69">
                  <c:v>-355.4</c:v>
                </c:pt>
                <c:pt idx="70">
                  <c:v>-358.2</c:v>
                </c:pt>
                <c:pt idx="71">
                  <c:v>-360.4</c:v>
                </c:pt>
                <c:pt idx="72">
                  <c:v>-363.3</c:v>
                </c:pt>
                <c:pt idx="73">
                  <c:v>-367.8</c:v>
                </c:pt>
                <c:pt idx="74">
                  <c:v>-377.5</c:v>
                </c:pt>
                <c:pt idx="75">
                  <c:v>-380.4</c:v>
                </c:pt>
                <c:pt idx="76">
                  <c:v>-383.8</c:v>
                </c:pt>
                <c:pt idx="77">
                  <c:v>-384.6</c:v>
                </c:pt>
                <c:pt idx="78">
                  <c:v>-389</c:v>
                </c:pt>
                <c:pt idx="79">
                  <c:v>-397.3</c:v>
                </c:pt>
                <c:pt idx="80">
                  <c:v>-406</c:v>
                </c:pt>
                <c:pt idx="81">
                  <c:v>-417.4</c:v>
                </c:pt>
                <c:pt idx="82">
                  <c:v>-419.4</c:v>
                </c:pt>
                <c:pt idx="83">
                  <c:v>-454.9</c:v>
                </c:pt>
                <c:pt idx="84">
                  <c:v>-470.2</c:v>
                </c:pt>
                <c:pt idx="85">
                  <c:v>-520.70000000000005</c:v>
                </c:pt>
              </c:numCache>
            </c:numRef>
          </c:cat>
          <c:val>
            <c:numRef>
              <c:f>Pics!$N$2:$N$87</c:f>
              <c:numCache>
                <c:formatCode>General</c:formatCode>
                <c:ptCount val="86"/>
                <c:pt idx="0">
                  <c:v>0</c:v>
                </c:pt>
                <c:pt idx="1">
                  <c:v>0.05</c:v>
                </c:pt>
                <c:pt idx="2">
                  <c:v>9.7560975609756101E-2</c:v>
                </c:pt>
                <c:pt idx="3">
                  <c:v>0.14285714285714285</c:v>
                </c:pt>
                <c:pt idx="4">
                  <c:v>0.18604651162790697</c:v>
                </c:pt>
                <c:pt idx="5">
                  <c:v>0.22727272727272727</c:v>
                </c:pt>
                <c:pt idx="6">
                  <c:v>0.26666666666666666</c:v>
                </c:pt>
                <c:pt idx="7">
                  <c:v>0.30434782608695654</c:v>
                </c:pt>
                <c:pt idx="8">
                  <c:v>0.34042553191489361</c:v>
                </c:pt>
                <c:pt idx="9">
                  <c:v>0.375</c:v>
                </c:pt>
                <c:pt idx="10">
                  <c:v>0.40816326530612246</c:v>
                </c:pt>
                <c:pt idx="11">
                  <c:v>0.44</c:v>
                </c:pt>
                <c:pt idx="12">
                  <c:v>0.47058823529411764</c:v>
                </c:pt>
                <c:pt idx="13">
                  <c:v>0.5</c:v>
                </c:pt>
                <c:pt idx="14">
                  <c:v>0.52830188679245282</c:v>
                </c:pt>
                <c:pt idx="15">
                  <c:v>0.55555555555555558</c:v>
                </c:pt>
                <c:pt idx="16">
                  <c:v>0.58181818181818179</c:v>
                </c:pt>
                <c:pt idx="17">
                  <c:v>0.6071428571428571</c:v>
                </c:pt>
                <c:pt idx="18">
                  <c:v>0.63157894736842102</c:v>
                </c:pt>
                <c:pt idx="19">
                  <c:v>0.65517241379310343</c:v>
                </c:pt>
                <c:pt idx="20">
                  <c:v>0.67796610169491522</c:v>
                </c:pt>
                <c:pt idx="21">
                  <c:v>0.7</c:v>
                </c:pt>
                <c:pt idx="22">
                  <c:v>0.72131147540983609</c:v>
                </c:pt>
                <c:pt idx="23">
                  <c:v>0.74193548387096775</c:v>
                </c:pt>
                <c:pt idx="24">
                  <c:v>0.76190476190476186</c:v>
                </c:pt>
                <c:pt idx="25">
                  <c:v>0.78125</c:v>
                </c:pt>
                <c:pt idx="26">
                  <c:v>0.8</c:v>
                </c:pt>
                <c:pt idx="27">
                  <c:v>0.81818181818181823</c:v>
                </c:pt>
                <c:pt idx="28">
                  <c:v>0.83582089552238803</c:v>
                </c:pt>
                <c:pt idx="29">
                  <c:v>0.8529411764705882</c:v>
                </c:pt>
                <c:pt idx="30">
                  <c:v>0.86956521739130432</c:v>
                </c:pt>
                <c:pt idx="31">
                  <c:v>0.88571428571428568</c:v>
                </c:pt>
                <c:pt idx="32">
                  <c:v>0.90140845070422537</c:v>
                </c:pt>
                <c:pt idx="33">
                  <c:v>0.90410958904109584</c:v>
                </c:pt>
                <c:pt idx="34">
                  <c:v>0.90410958904109584</c:v>
                </c:pt>
                <c:pt idx="35">
                  <c:v>0.91891891891891897</c:v>
                </c:pt>
                <c:pt idx="36">
                  <c:v>0.92105263157894735</c:v>
                </c:pt>
                <c:pt idx="37">
                  <c:v>0.92105263157894735</c:v>
                </c:pt>
                <c:pt idx="38">
                  <c:v>0.93506493506493504</c:v>
                </c:pt>
                <c:pt idx="39">
                  <c:v>0.94871794871794868</c:v>
                </c:pt>
                <c:pt idx="40">
                  <c:v>0.96202531645569622</c:v>
                </c:pt>
                <c:pt idx="41">
                  <c:v>0.96296296296296291</c:v>
                </c:pt>
                <c:pt idx="42">
                  <c:v>0.95121951219512191</c:v>
                </c:pt>
                <c:pt idx="43">
                  <c:v>0.93975903614457834</c:v>
                </c:pt>
                <c:pt idx="44">
                  <c:v>0.9285714285714286</c:v>
                </c:pt>
                <c:pt idx="45">
                  <c:v>0.91764705882352937</c:v>
                </c:pt>
                <c:pt idx="46">
                  <c:v>0.90697674418604646</c:v>
                </c:pt>
                <c:pt idx="47">
                  <c:v>0.89655172413793105</c:v>
                </c:pt>
                <c:pt idx="48">
                  <c:v>0.88636363636363635</c:v>
                </c:pt>
                <c:pt idx="49">
                  <c:v>0.8764044943820225</c:v>
                </c:pt>
                <c:pt idx="50">
                  <c:v>0.8666666666666667</c:v>
                </c:pt>
                <c:pt idx="51">
                  <c:v>0.8571428571428571</c:v>
                </c:pt>
                <c:pt idx="52">
                  <c:v>0.84782608695652173</c:v>
                </c:pt>
                <c:pt idx="53">
                  <c:v>0.83870967741935487</c:v>
                </c:pt>
                <c:pt idx="54">
                  <c:v>0.82978723404255317</c:v>
                </c:pt>
                <c:pt idx="55">
                  <c:v>0.82105263157894737</c:v>
                </c:pt>
                <c:pt idx="56">
                  <c:v>0.8125</c:v>
                </c:pt>
                <c:pt idx="57">
                  <c:v>0.80412371134020622</c:v>
                </c:pt>
                <c:pt idx="58">
                  <c:v>0.79591836734693877</c:v>
                </c:pt>
                <c:pt idx="59">
                  <c:v>0.78787878787878785</c:v>
                </c:pt>
                <c:pt idx="60">
                  <c:v>0.78</c:v>
                </c:pt>
                <c:pt idx="61">
                  <c:v>0.7722772277227723</c:v>
                </c:pt>
                <c:pt idx="62">
                  <c:v>0.76470588235294112</c:v>
                </c:pt>
                <c:pt idx="63">
                  <c:v>0.75728155339805825</c:v>
                </c:pt>
                <c:pt idx="64">
                  <c:v>0.75</c:v>
                </c:pt>
                <c:pt idx="65">
                  <c:v>0.74285714285714288</c:v>
                </c:pt>
                <c:pt idx="66">
                  <c:v>0.73584905660377353</c:v>
                </c:pt>
                <c:pt idx="67">
                  <c:v>0.7289719626168224</c:v>
                </c:pt>
                <c:pt idx="68">
                  <c:v>0.72222222222222221</c:v>
                </c:pt>
                <c:pt idx="69">
                  <c:v>0.7155963302752294</c:v>
                </c:pt>
                <c:pt idx="70">
                  <c:v>0.70909090909090911</c:v>
                </c:pt>
                <c:pt idx="71">
                  <c:v>0.70270270270270274</c:v>
                </c:pt>
                <c:pt idx="72">
                  <c:v>0.6964285714285714</c:v>
                </c:pt>
                <c:pt idx="73">
                  <c:v>0.69026548672566368</c:v>
                </c:pt>
                <c:pt idx="74">
                  <c:v>0.68421052631578949</c:v>
                </c:pt>
                <c:pt idx="75">
                  <c:v>0.67826086956521736</c:v>
                </c:pt>
                <c:pt idx="76">
                  <c:v>0.67241379310344829</c:v>
                </c:pt>
                <c:pt idx="77">
                  <c:v>0.66666666666666663</c:v>
                </c:pt>
                <c:pt idx="78">
                  <c:v>0.66101694915254239</c:v>
                </c:pt>
                <c:pt idx="79">
                  <c:v>0.65546218487394958</c:v>
                </c:pt>
                <c:pt idx="80">
                  <c:v>0.65</c:v>
                </c:pt>
                <c:pt idx="81">
                  <c:v>0.64462809917355368</c:v>
                </c:pt>
                <c:pt idx="82">
                  <c:v>0.63934426229508201</c:v>
                </c:pt>
                <c:pt idx="83">
                  <c:v>0.63414634146341464</c:v>
                </c:pt>
                <c:pt idx="84">
                  <c:v>0.62903225806451613</c:v>
                </c:pt>
                <c:pt idx="85">
                  <c:v>0.624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ADA-4EC9-9905-582ECAB8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5144095"/>
        <c:axId val="2015146319"/>
      </c:lineChart>
      <c:catAx>
        <c:axId val="2015144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chemeClr val="tx2"/>
                    </a:solidFill>
                  </a:rPr>
                  <a:t>Score</a:t>
                </a:r>
                <a:endParaRPr lang="ru-RU" sz="1000">
                  <a:solidFill>
                    <a:schemeClr val="tx2"/>
                  </a:solidFill>
                </a:endParaRPr>
              </a:p>
            </c:rich>
          </c:tx>
          <c:layout>
            <c:manualLayout>
              <c:xMode val="edge"/>
              <c:yMode val="edge"/>
              <c:x val="0.48899733399089884"/>
              <c:y val="0.929866222549205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5146319"/>
        <c:crosses val="autoZero"/>
        <c:auto val="1"/>
        <c:lblAlgn val="ctr"/>
        <c:lblOffset val="100"/>
        <c:noMultiLvlLbl val="1"/>
      </c:catAx>
      <c:valAx>
        <c:axId val="201514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2"/>
                    </a:solidFill>
                  </a:rPr>
                  <a:t>F1</a:t>
                </a:r>
                <a:endParaRPr lang="ru-RU">
                  <a:solidFill>
                    <a:schemeClr val="tx2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5144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200" b="1">
                <a:solidFill>
                  <a:srgbClr val="757575"/>
                </a:solidFill>
                <a:latin typeface="+mn-lt"/>
              </a:defRPr>
            </a:pPr>
            <a:r>
              <a:rPr lang="en-US" sz="1200" b="1">
                <a:solidFill>
                  <a:schemeClr val="tx2"/>
                </a:solidFill>
                <a:latin typeface="+mn-lt"/>
              </a:rPr>
              <a:t>ROC</a:t>
            </a:r>
            <a:endParaRPr lang="en" sz="1200" b="1">
              <a:solidFill>
                <a:schemeClr val="tx2"/>
              </a:solidFill>
              <a:latin typeface="+mn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tx1">
                  <a:tint val="75000"/>
                </a:schemeClr>
              </a:solidFill>
            </a:ln>
          </c:spPr>
          <c:marker>
            <c:symbol val="none"/>
          </c:marker>
          <c:cat>
            <c:numRef>
              <c:f>Pics!$L$2:$L$87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1.7857142857142905E-2</c:v>
                </c:pt>
                <c:pt idx="34">
                  <c:v>1.7857142857142905E-2</c:v>
                </c:pt>
                <c:pt idx="35">
                  <c:v>1.7857142857142905E-2</c:v>
                </c:pt>
                <c:pt idx="36">
                  <c:v>3.5714285714285698E-2</c:v>
                </c:pt>
                <c:pt idx="37">
                  <c:v>3.5714285714285698E-2</c:v>
                </c:pt>
                <c:pt idx="38">
                  <c:v>3.5714285714285698E-2</c:v>
                </c:pt>
                <c:pt idx="39">
                  <c:v>3.5714285714285698E-2</c:v>
                </c:pt>
                <c:pt idx="40">
                  <c:v>3.5714285714285698E-2</c:v>
                </c:pt>
                <c:pt idx="41">
                  <c:v>5.3571428571428603E-2</c:v>
                </c:pt>
                <c:pt idx="42">
                  <c:v>7.1428571428571397E-2</c:v>
                </c:pt>
                <c:pt idx="43">
                  <c:v>8.9285714285714302E-2</c:v>
                </c:pt>
                <c:pt idx="44">
                  <c:v>0.1071428571428571</c:v>
                </c:pt>
                <c:pt idx="45">
                  <c:v>0.125</c:v>
                </c:pt>
                <c:pt idx="46">
                  <c:v>0.1428571428571429</c:v>
                </c:pt>
                <c:pt idx="47">
                  <c:v>0.1607142857142857</c:v>
                </c:pt>
                <c:pt idx="48">
                  <c:v>0.1785714285714286</c:v>
                </c:pt>
                <c:pt idx="49">
                  <c:v>0.1964285714285714</c:v>
                </c:pt>
                <c:pt idx="50">
                  <c:v>0.2142857142857143</c:v>
                </c:pt>
                <c:pt idx="51">
                  <c:v>0.2321428571428571</c:v>
                </c:pt>
                <c:pt idx="52">
                  <c:v>0.25</c:v>
                </c:pt>
                <c:pt idx="53">
                  <c:v>0.2678571428571429</c:v>
                </c:pt>
                <c:pt idx="54">
                  <c:v>0.2857142857142857</c:v>
                </c:pt>
                <c:pt idx="55">
                  <c:v>0.3035714285714286</c:v>
                </c:pt>
                <c:pt idx="56">
                  <c:v>0.3214285714285714</c:v>
                </c:pt>
                <c:pt idx="57">
                  <c:v>0.3392857142857143</c:v>
                </c:pt>
                <c:pt idx="58">
                  <c:v>0.3571428571428571</c:v>
                </c:pt>
                <c:pt idx="59">
                  <c:v>0.375</c:v>
                </c:pt>
                <c:pt idx="60">
                  <c:v>0.3928571428571429</c:v>
                </c:pt>
                <c:pt idx="61">
                  <c:v>0.4107142857142857</c:v>
                </c:pt>
                <c:pt idx="62">
                  <c:v>0.4285714285714286</c:v>
                </c:pt>
                <c:pt idx="63">
                  <c:v>0.4464285714285714</c:v>
                </c:pt>
                <c:pt idx="64">
                  <c:v>0.4642857142857143</c:v>
                </c:pt>
                <c:pt idx="65">
                  <c:v>0.4821428571428571</c:v>
                </c:pt>
                <c:pt idx="66">
                  <c:v>0.5</c:v>
                </c:pt>
                <c:pt idx="67">
                  <c:v>0.51785714285714279</c:v>
                </c:pt>
                <c:pt idx="68">
                  <c:v>0.5357142857142857</c:v>
                </c:pt>
                <c:pt idx="69">
                  <c:v>0.5535714285714286</c:v>
                </c:pt>
                <c:pt idx="70">
                  <c:v>0.5714285714285714</c:v>
                </c:pt>
                <c:pt idx="71">
                  <c:v>0.5892857142857143</c:v>
                </c:pt>
                <c:pt idx="72">
                  <c:v>0.60714285714285721</c:v>
                </c:pt>
                <c:pt idx="73">
                  <c:v>0.625</c:v>
                </c:pt>
                <c:pt idx="74">
                  <c:v>0.64285714285714279</c:v>
                </c:pt>
                <c:pt idx="75">
                  <c:v>0.6607142857142857</c:v>
                </c:pt>
                <c:pt idx="76">
                  <c:v>0.6785714285714286</c:v>
                </c:pt>
                <c:pt idx="77">
                  <c:v>0.6964285714285714</c:v>
                </c:pt>
                <c:pt idx="78">
                  <c:v>0.7142857142857143</c:v>
                </c:pt>
                <c:pt idx="79">
                  <c:v>0.73214285714285721</c:v>
                </c:pt>
                <c:pt idx="80">
                  <c:v>0.75</c:v>
                </c:pt>
                <c:pt idx="81">
                  <c:v>0.76785714285714279</c:v>
                </c:pt>
                <c:pt idx="82">
                  <c:v>0.7857142857142857</c:v>
                </c:pt>
                <c:pt idx="83">
                  <c:v>0.8035714285714286</c:v>
                </c:pt>
                <c:pt idx="84">
                  <c:v>0.8214285714285714</c:v>
                </c:pt>
                <c:pt idx="85">
                  <c:v>0.8392857142857143</c:v>
                </c:pt>
              </c:numCache>
            </c:numRef>
          </c:cat>
          <c:val>
            <c:numRef>
              <c:f>Pics!$M$2:$M$87</c:f>
              <c:numCache>
                <c:formatCode>General</c:formatCode>
                <c:ptCount val="86"/>
                <c:pt idx="0">
                  <c:v>0</c:v>
                </c:pt>
                <c:pt idx="1">
                  <c:v>2.564102564102564E-2</c:v>
                </c:pt>
                <c:pt idx="2">
                  <c:v>5.128205128205128E-2</c:v>
                </c:pt>
                <c:pt idx="3">
                  <c:v>7.6923076923076927E-2</c:v>
                </c:pt>
                <c:pt idx="4">
                  <c:v>0.10256410256410256</c:v>
                </c:pt>
                <c:pt idx="5">
                  <c:v>0.12820512820512819</c:v>
                </c:pt>
                <c:pt idx="6">
                  <c:v>0.15384615384615385</c:v>
                </c:pt>
                <c:pt idx="7">
                  <c:v>0.17948717948717949</c:v>
                </c:pt>
                <c:pt idx="8">
                  <c:v>0.20512820512820512</c:v>
                </c:pt>
                <c:pt idx="9">
                  <c:v>0.23076923076923078</c:v>
                </c:pt>
                <c:pt idx="10">
                  <c:v>0.25641025641025639</c:v>
                </c:pt>
                <c:pt idx="11">
                  <c:v>0.28205128205128205</c:v>
                </c:pt>
                <c:pt idx="12">
                  <c:v>0.30769230769230771</c:v>
                </c:pt>
                <c:pt idx="13">
                  <c:v>0.33333333333333331</c:v>
                </c:pt>
                <c:pt idx="14">
                  <c:v>0.35897435897435898</c:v>
                </c:pt>
                <c:pt idx="15">
                  <c:v>0.38461538461538464</c:v>
                </c:pt>
                <c:pt idx="16">
                  <c:v>0.41025641025641024</c:v>
                </c:pt>
                <c:pt idx="17">
                  <c:v>0.4358974358974359</c:v>
                </c:pt>
                <c:pt idx="18">
                  <c:v>0.46153846153846156</c:v>
                </c:pt>
                <c:pt idx="19">
                  <c:v>0.48717948717948717</c:v>
                </c:pt>
                <c:pt idx="20">
                  <c:v>0.51282051282051277</c:v>
                </c:pt>
                <c:pt idx="21">
                  <c:v>0.53846153846153844</c:v>
                </c:pt>
                <c:pt idx="22">
                  <c:v>0.5641025641025641</c:v>
                </c:pt>
                <c:pt idx="23">
                  <c:v>0.58974358974358976</c:v>
                </c:pt>
                <c:pt idx="24">
                  <c:v>0.61538461538461542</c:v>
                </c:pt>
                <c:pt idx="25">
                  <c:v>0.64102564102564108</c:v>
                </c:pt>
                <c:pt idx="26">
                  <c:v>0.66666666666666663</c:v>
                </c:pt>
                <c:pt idx="27">
                  <c:v>0.69230769230769229</c:v>
                </c:pt>
                <c:pt idx="28">
                  <c:v>0.71794871794871795</c:v>
                </c:pt>
                <c:pt idx="29">
                  <c:v>0.74358974358974361</c:v>
                </c:pt>
                <c:pt idx="30">
                  <c:v>0.76923076923076927</c:v>
                </c:pt>
                <c:pt idx="31">
                  <c:v>0.79487179487179482</c:v>
                </c:pt>
                <c:pt idx="32">
                  <c:v>0.82051282051282048</c:v>
                </c:pt>
                <c:pt idx="33">
                  <c:v>0.84615384615384615</c:v>
                </c:pt>
                <c:pt idx="34">
                  <c:v>0.84615384615384615</c:v>
                </c:pt>
                <c:pt idx="35">
                  <c:v>0.87179487179487181</c:v>
                </c:pt>
                <c:pt idx="36">
                  <c:v>0.89743589743589747</c:v>
                </c:pt>
                <c:pt idx="37">
                  <c:v>0.89743589743589747</c:v>
                </c:pt>
                <c:pt idx="38">
                  <c:v>0.92307692307692313</c:v>
                </c:pt>
                <c:pt idx="39">
                  <c:v>0.94871794871794868</c:v>
                </c:pt>
                <c:pt idx="40">
                  <c:v>0.97435897435897434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3-415E-9336-F9A46F1E9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338227"/>
        <c:axId val="2037648029"/>
      </c:lineChart>
      <c:catAx>
        <c:axId val="19933822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chemeClr val="tx2"/>
                    </a:solidFill>
                    <a:latin typeface="+mn-lt"/>
                  </a:defRPr>
                </a:pPr>
                <a:r>
                  <a:rPr lang="en" b="0">
                    <a:solidFill>
                      <a:schemeClr val="tx2"/>
                    </a:solidFill>
                    <a:latin typeface="+mn-lt"/>
                  </a:rPr>
                  <a:t>1-specificity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037648029"/>
        <c:crosses val="autoZero"/>
        <c:auto val="1"/>
        <c:lblAlgn val="ctr"/>
        <c:lblOffset val="100"/>
        <c:noMultiLvlLbl val="1"/>
      </c:catAx>
      <c:valAx>
        <c:axId val="2037648029"/>
        <c:scaling>
          <c:orientation val="minMax"/>
          <c:max val="1.0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chemeClr val="tx2"/>
                    </a:solidFill>
                    <a:latin typeface="+mn-lt"/>
                  </a:defRPr>
                </a:pPr>
                <a:r>
                  <a:rPr lang="en" b="0">
                    <a:solidFill>
                      <a:schemeClr val="tx2"/>
                    </a:solidFill>
                    <a:latin typeface="+mn-lt"/>
                  </a:rPr>
                  <a:t>sensitivity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high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9933822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</xdr:colOff>
      <xdr:row>2</xdr:row>
      <xdr:rowOff>0</xdr:rowOff>
    </xdr:from>
    <xdr:to>
      <xdr:col>24</xdr:col>
      <xdr:colOff>457200</xdr:colOff>
      <xdr:row>22</xdr:row>
      <xdr:rowOff>64377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8E31916-07F8-C9F7-2D80-E90BD3E51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447675</xdr:colOff>
      <xdr:row>48</xdr:row>
      <xdr:rowOff>133350</xdr:rowOff>
    </xdr:from>
    <xdr:to>
      <xdr:col>26</xdr:col>
      <xdr:colOff>462537</xdr:colOff>
      <xdr:row>69</xdr:row>
      <xdr:rowOff>124973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7B78059B-6EBA-311E-F4E5-08C6CC869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16</xdr:col>
      <xdr:colOff>104775</xdr:colOff>
      <xdr:row>28</xdr:row>
      <xdr:rowOff>114300</xdr:rowOff>
    </xdr:from>
    <xdr:ext cx="5838825" cy="3651350"/>
    <xdr:graphicFrame macro="">
      <xdr:nvGraphicFramePr>
        <xdr:cNvPr id="4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queryTables/queryTable1.xml><?xml version="1.0" encoding="utf-8"?>
<queryTable xmlns="http://schemas.openxmlformats.org/spreadsheetml/2006/main" name="table2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able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r9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B1" workbookViewId="0">
      <selection activeCell="H1" sqref="H1:I4"/>
    </sheetView>
  </sheetViews>
  <sheetFormatPr defaultRowHeight="15" x14ac:dyDescent="0.25"/>
  <cols>
    <col min="1" max="1" width="34.5703125" customWidth="1"/>
    <col min="2" max="2" width="52.5703125" customWidth="1"/>
    <col min="3" max="3" width="57.85546875" customWidth="1"/>
    <col min="4" max="4" width="35.85546875" customWidth="1"/>
    <col min="5" max="5" width="16.85546875" customWidth="1"/>
    <col min="6" max="6" width="19.42578125" customWidth="1"/>
    <col min="8" max="8" width="14.7109375" customWidth="1"/>
    <col min="9" max="9" width="10.7109375" customWidth="1"/>
  </cols>
  <sheetData>
    <row r="1" spans="1:9" x14ac:dyDescent="0.25">
      <c r="A1" t="s">
        <v>0</v>
      </c>
      <c r="B1" t="s">
        <v>106</v>
      </c>
      <c r="C1" t="s">
        <v>107</v>
      </c>
      <c r="D1" t="s">
        <v>108</v>
      </c>
      <c r="E1" s="3" t="s">
        <v>109</v>
      </c>
      <c r="F1" t="s">
        <v>7</v>
      </c>
      <c r="H1" t="s">
        <v>110</v>
      </c>
      <c r="I1" s="4" t="s">
        <v>111</v>
      </c>
    </row>
    <row r="2" spans="1:9" x14ac:dyDescent="0.25">
      <c r="A2" t="s">
        <v>8</v>
      </c>
      <c r="B2" t="s">
        <v>104</v>
      </c>
      <c r="C2" t="s">
        <v>104</v>
      </c>
      <c r="D2" t="s">
        <v>104</v>
      </c>
      <c r="E2">
        <v>1289.9000000000001</v>
      </c>
      <c r="F2">
        <v>0</v>
      </c>
      <c r="H2" s="4" t="s">
        <v>112</v>
      </c>
      <c r="I2" s="4">
        <v>95</v>
      </c>
    </row>
    <row r="3" spans="1:9" x14ac:dyDescent="0.25">
      <c r="A3" t="s">
        <v>9</v>
      </c>
      <c r="B3" t="s">
        <v>104</v>
      </c>
      <c r="C3" t="s">
        <v>104</v>
      </c>
      <c r="D3" t="s">
        <v>104</v>
      </c>
      <c r="E3">
        <v>1249</v>
      </c>
      <c r="F3">
        <v>0</v>
      </c>
      <c r="H3" s="4" t="s">
        <v>113</v>
      </c>
      <c r="I3" s="4">
        <v>86</v>
      </c>
    </row>
    <row r="4" spans="1:9" x14ac:dyDescent="0.25">
      <c r="A4" t="s">
        <v>10</v>
      </c>
      <c r="B4" t="s">
        <v>104</v>
      </c>
      <c r="C4" t="s">
        <v>104</v>
      </c>
      <c r="D4" t="s">
        <v>104</v>
      </c>
      <c r="E4">
        <v>1226.5</v>
      </c>
      <c r="F4">
        <v>0</v>
      </c>
      <c r="H4" s="4" t="s">
        <v>114</v>
      </c>
      <c r="I4" s="4">
        <v>39</v>
      </c>
    </row>
    <row r="5" spans="1:9" x14ac:dyDescent="0.25">
      <c r="A5" t="s">
        <v>11</v>
      </c>
      <c r="B5" t="s">
        <v>104</v>
      </c>
      <c r="C5" t="s">
        <v>104</v>
      </c>
      <c r="D5" t="s">
        <v>104</v>
      </c>
      <c r="E5">
        <v>1211.8</v>
      </c>
      <c r="F5">
        <v>0</v>
      </c>
    </row>
    <row r="6" spans="1:9" x14ac:dyDescent="0.25">
      <c r="A6" t="s">
        <v>12</v>
      </c>
      <c r="B6" t="s">
        <v>104</v>
      </c>
      <c r="C6" t="s">
        <v>104</v>
      </c>
      <c r="D6" t="s">
        <v>104</v>
      </c>
      <c r="E6">
        <v>1210.7</v>
      </c>
      <c r="F6">
        <v>0</v>
      </c>
    </row>
    <row r="7" spans="1:9" x14ac:dyDescent="0.25">
      <c r="A7" t="s">
        <v>13</v>
      </c>
      <c r="B7" t="s">
        <v>104</v>
      </c>
      <c r="C7" t="s">
        <v>104</v>
      </c>
      <c r="D7" t="s">
        <v>104</v>
      </c>
      <c r="E7">
        <v>1204.7</v>
      </c>
      <c r="F7">
        <v>0</v>
      </c>
    </row>
    <row r="8" spans="1:9" x14ac:dyDescent="0.25">
      <c r="A8" t="s">
        <v>14</v>
      </c>
      <c r="B8" t="s">
        <v>104</v>
      </c>
      <c r="C8" t="s">
        <v>104</v>
      </c>
      <c r="D8" t="s">
        <v>104</v>
      </c>
      <c r="E8">
        <v>1189.3</v>
      </c>
      <c r="F8">
        <v>0</v>
      </c>
    </row>
    <row r="9" spans="1:9" x14ac:dyDescent="0.25">
      <c r="A9" t="s">
        <v>15</v>
      </c>
      <c r="B9" t="s">
        <v>104</v>
      </c>
      <c r="C9" t="s">
        <v>104</v>
      </c>
      <c r="D9" t="s">
        <v>104</v>
      </c>
      <c r="E9">
        <v>1171.2</v>
      </c>
      <c r="F9">
        <v>0</v>
      </c>
    </row>
    <row r="10" spans="1:9" x14ac:dyDescent="0.25">
      <c r="A10" t="s">
        <v>16</v>
      </c>
      <c r="B10" t="s">
        <v>104</v>
      </c>
      <c r="C10" t="s">
        <v>105</v>
      </c>
      <c r="D10" t="s">
        <v>104</v>
      </c>
      <c r="E10">
        <v>1152.5999999999999</v>
      </c>
      <c r="F10">
        <v>0</v>
      </c>
    </row>
    <row r="11" spans="1:9" x14ac:dyDescent="0.25">
      <c r="A11" t="s">
        <v>17</v>
      </c>
      <c r="B11" t="s">
        <v>104</v>
      </c>
      <c r="C11" t="s">
        <v>104</v>
      </c>
      <c r="D11" t="s">
        <v>104</v>
      </c>
      <c r="E11">
        <v>1146.9000000000001</v>
      </c>
      <c r="F11">
        <v>0</v>
      </c>
    </row>
    <row r="12" spans="1:9" x14ac:dyDescent="0.25">
      <c r="A12" t="s">
        <v>18</v>
      </c>
      <c r="B12" t="s">
        <v>104</v>
      </c>
      <c r="C12" t="s">
        <v>104</v>
      </c>
      <c r="D12" t="s">
        <v>104</v>
      </c>
      <c r="E12">
        <v>1132.5999999999999</v>
      </c>
      <c r="F12">
        <v>0</v>
      </c>
    </row>
    <row r="13" spans="1:9" x14ac:dyDescent="0.25">
      <c r="A13" t="s">
        <v>19</v>
      </c>
      <c r="B13" t="s">
        <v>104</v>
      </c>
      <c r="C13" t="s">
        <v>105</v>
      </c>
      <c r="D13" t="s">
        <v>104</v>
      </c>
      <c r="E13">
        <v>1110.5999999999999</v>
      </c>
      <c r="F13">
        <v>0</v>
      </c>
    </row>
    <row r="14" spans="1:9" x14ac:dyDescent="0.25">
      <c r="A14" t="s">
        <v>20</v>
      </c>
      <c r="B14" t="s">
        <v>104</v>
      </c>
      <c r="C14" t="s">
        <v>105</v>
      </c>
      <c r="D14" t="s">
        <v>104</v>
      </c>
      <c r="E14">
        <v>1106.7</v>
      </c>
      <c r="F14">
        <v>0</v>
      </c>
    </row>
    <row r="15" spans="1:9" x14ac:dyDescent="0.25">
      <c r="A15" t="s">
        <v>21</v>
      </c>
      <c r="B15" t="s">
        <v>104</v>
      </c>
      <c r="C15" t="s">
        <v>105</v>
      </c>
      <c r="D15" t="s">
        <v>104</v>
      </c>
      <c r="E15">
        <v>1105.4000000000001</v>
      </c>
      <c r="F15">
        <v>0</v>
      </c>
    </row>
    <row r="16" spans="1:9" x14ac:dyDescent="0.25">
      <c r="A16" t="s">
        <v>22</v>
      </c>
      <c r="B16" t="s">
        <v>104</v>
      </c>
      <c r="C16" t="s">
        <v>105</v>
      </c>
      <c r="D16" t="s">
        <v>104</v>
      </c>
      <c r="E16">
        <v>1103.5</v>
      </c>
      <c r="F16">
        <v>0</v>
      </c>
    </row>
    <row r="17" spans="1:6" x14ac:dyDescent="0.25">
      <c r="A17" t="s">
        <v>23</v>
      </c>
      <c r="B17" t="s">
        <v>104</v>
      </c>
      <c r="C17" t="s">
        <v>104</v>
      </c>
      <c r="D17" t="s">
        <v>104</v>
      </c>
      <c r="E17">
        <v>1087.7</v>
      </c>
      <c r="F17">
        <v>0</v>
      </c>
    </row>
    <row r="18" spans="1:6" x14ac:dyDescent="0.25">
      <c r="A18" t="s">
        <v>24</v>
      </c>
      <c r="B18" t="s">
        <v>104</v>
      </c>
      <c r="C18" t="s">
        <v>104</v>
      </c>
      <c r="D18" t="s">
        <v>104</v>
      </c>
      <c r="E18">
        <v>1087.5</v>
      </c>
      <c r="F18">
        <v>0</v>
      </c>
    </row>
    <row r="19" spans="1:6" x14ac:dyDescent="0.25">
      <c r="A19" t="s">
        <v>25</v>
      </c>
      <c r="B19" t="s">
        <v>104</v>
      </c>
      <c r="C19" t="s">
        <v>104</v>
      </c>
      <c r="D19" t="s">
        <v>104</v>
      </c>
      <c r="E19">
        <v>1065.8</v>
      </c>
      <c r="F19">
        <v>0</v>
      </c>
    </row>
    <row r="20" spans="1:6" x14ac:dyDescent="0.25">
      <c r="A20" t="s">
        <v>26</v>
      </c>
      <c r="B20" t="s">
        <v>104</v>
      </c>
      <c r="C20" t="s">
        <v>104</v>
      </c>
      <c r="D20" t="s">
        <v>104</v>
      </c>
      <c r="E20">
        <v>1038.4000000000001</v>
      </c>
      <c r="F20">
        <v>0</v>
      </c>
    </row>
    <row r="21" spans="1:6" x14ac:dyDescent="0.25">
      <c r="A21" t="s">
        <v>27</v>
      </c>
      <c r="B21" t="s">
        <v>104</v>
      </c>
      <c r="C21" t="s">
        <v>104</v>
      </c>
      <c r="D21" t="s">
        <v>104</v>
      </c>
      <c r="E21">
        <v>1035.0999999999999</v>
      </c>
      <c r="F21">
        <v>0</v>
      </c>
    </row>
    <row r="22" spans="1:6" x14ac:dyDescent="0.25">
      <c r="A22" t="s">
        <v>28</v>
      </c>
      <c r="B22" t="s">
        <v>104</v>
      </c>
      <c r="C22" t="s">
        <v>104</v>
      </c>
      <c r="D22" t="s">
        <v>104</v>
      </c>
      <c r="E22">
        <v>1026.0999999999999</v>
      </c>
      <c r="F22">
        <v>0</v>
      </c>
    </row>
    <row r="23" spans="1:6" x14ac:dyDescent="0.25">
      <c r="A23" t="s">
        <v>29</v>
      </c>
      <c r="B23" t="s">
        <v>104</v>
      </c>
      <c r="C23" t="s">
        <v>105</v>
      </c>
      <c r="D23" t="s">
        <v>104</v>
      </c>
      <c r="E23">
        <v>1019.1</v>
      </c>
      <c r="F23" s="1">
        <v>1.6E-305</v>
      </c>
    </row>
    <row r="24" spans="1:6" x14ac:dyDescent="0.25">
      <c r="A24" t="s">
        <v>30</v>
      </c>
      <c r="B24" t="s">
        <v>104</v>
      </c>
      <c r="C24" t="s">
        <v>104</v>
      </c>
      <c r="D24" t="s">
        <v>104</v>
      </c>
      <c r="E24">
        <v>1011</v>
      </c>
      <c r="F24" s="1">
        <v>4.2999999999999998E-303</v>
      </c>
    </row>
    <row r="25" spans="1:6" x14ac:dyDescent="0.25">
      <c r="A25" t="s">
        <v>31</v>
      </c>
      <c r="B25" t="s">
        <v>104</v>
      </c>
      <c r="C25" t="s">
        <v>104</v>
      </c>
      <c r="D25" t="s">
        <v>104</v>
      </c>
      <c r="E25">
        <v>986.8</v>
      </c>
      <c r="F25" s="1">
        <v>8.1999999999999999E-296</v>
      </c>
    </row>
    <row r="26" spans="1:6" x14ac:dyDescent="0.25">
      <c r="A26" t="s">
        <v>32</v>
      </c>
      <c r="B26" t="s">
        <v>104</v>
      </c>
      <c r="C26" t="s">
        <v>104</v>
      </c>
      <c r="D26" t="s">
        <v>104</v>
      </c>
      <c r="E26">
        <v>978.2</v>
      </c>
      <c r="F26" s="1">
        <v>3.2000000000000001E-293</v>
      </c>
    </row>
    <row r="27" spans="1:6" x14ac:dyDescent="0.25">
      <c r="A27" t="s">
        <v>33</v>
      </c>
      <c r="B27" t="s">
        <v>104</v>
      </c>
      <c r="C27" t="s">
        <v>105</v>
      </c>
      <c r="D27" t="s">
        <v>104</v>
      </c>
      <c r="E27">
        <v>969.1</v>
      </c>
      <c r="F27" s="1">
        <v>1.7999999999999999E-290</v>
      </c>
    </row>
    <row r="28" spans="1:6" x14ac:dyDescent="0.25">
      <c r="A28" t="s">
        <v>34</v>
      </c>
      <c r="B28" t="s">
        <v>104</v>
      </c>
      <c r="C28" t="s">
        <v>104</v>
      </c>
      <c r="D28" t="s">
        <v>104</v>
      </c>
      <c r="E28">
        <v>934.9</v>
      </c>
      <c r="F28" s="1">
        <v>3.5999999999999999E-280</v>
      </c>
    </row>
    <row r="29" spans="1:6" x14ac:dyDescent="0.25">
      <c r="A29" t="s">
        <v>35</v>
      </c>
      <c r="B29" t="s">
        <v>104</v>
      </c>
      <c r="C29" t="s">
        <v>104</v>
      </c>
      <c r="D29" t="s">
        <v>104</v>
      </c>
      <c r="E29">
        <v>872</v>
      </c>
      <c r="F29" s="1">
        <v>3.0000000000000001E-261</v>
      </c>
    </row>
    <row r="30" spans="1:6" x14ac:dyDescent="0.25">
      <c r="A30" t="s">
        <v>36</v>
      </c>
      <c r="B30" t="s">
        <v>104</v>
      </c>
      <c r="C30" t="s">
        <v>105</v>
      </c>
      <c r="D30" t="s">
        <v>104</v>
      </c>
      <c r="E30">
        <v>862.1</v>
      </c>
      <c r="F30" s="1">
        <v>3.0000000000000002E-258</v>
      </c>
    </row>
    <row r="31" spans="1:6" x14ac:dyDescent="0.25">
      <c r="A31" t="s">
        <v>37</v>
      </c>
      <c r="B31" t="s">
        <v>104</v>
      </c>
      <c r="C31" t="s">
        <v>105</v>
      </c>
      <c r="D31" t="s">
        <v>104</v>
      </c>
      <c r="E31">
        <v>722.2</v>
      </c>
      <c r="F31" s="1">
        <v>3.7E-216</v>
      </c>
    </row>
    <row r="32" spans="1:6" x14ac:dyDescent="0.25">
      <c r="A32" t="s">
        <v>38</v>
      </c>
      <c r="B32" t="s">
        <v>104</v>
      </c>
      <c r="C32" t="s">
        <v>105</v>
      </c>
      <c r="D32" t="s">
        <v>104</v>
      </c>
      <c r="E32">
        <v>718.4</v>
      </c>
      <c r="F32" s="1">
        <v>5.1000000000000003E-215</v>
      </c>
    </row>
    <row r="33" spans="1:6" x14ac:dyDescent="0.25">
      <c r="A33" t="s">
        <v>39</v>
      </c>
      <c r="B33" t="s">
        <v>104</v>
      </c>
      <c r="C33" t="s">
        <v>105</v>
      </c>
      <c r="D33" t="s">
        <v>104</v>
      </c>
      <c r="E33">
        <v>703.1</v>
      </c>
      <c r="F33" s="1">
        <v>2.1000000000000002E-210</v>
      </c>
    </row>
    <row r="34" spans="1:6" x14ac:dyDescent="0.25">
      <c r="A34" t="s">
        <v>40</v>
      </c>
      <c r="B34" t="s">
        <v>104</v>
      </c>
      <c r="C34" t="s">
        <v>105</v>
      </c>
      <c r="D34" t="s">
        <v>104</v>
      </c>
      <c r="E34">
        <v>679.6</v>
      </c>
      <c r="F34" s="1">
        <v>2.5000000000000001E-203</v>
      </c>
    </row>
    <row r="35" spans="1:6" x14ac:dyDescent="0.25">
      <c r="A35" t="s">
        <v>41</v>
      </c>
      <c r="B35" t="s">
        <v>105</v>
      </c>
      <c r="C35" t="s">
        <v>105</v>
      </c>
      <c r="D35" t="s">
        <v>104</v>
      </c>
      <c r="E35">
        <v>469.5</v>
      </c>
      <c r="F35" s="1">
        <v>4.5E-140</v>
      </c>
    </row>
    <row r="36" spans="1:6" x14ac:dyDescent="0.25">
      <c r="A36" t="s">
        <v>42</v>
      </c>
      <c r="B36" t="s">
        <v>104</v>
      </c>
      <c r="C36" t="s">
        <v>105</v>
      </c>
      <c r="D36" t="s">
        <v>104</v>
      </c>
      <c r="E36">
        <v>452.4</v>
      </c>
      <c r="F36" s="1">
        <v>6.4E-135</v>
      </c>
    </row>
    <row r="37" spans="1:6" x14ac:dyDescent="0.25">
      <c r="A37" t="s">
        <v>43</v>
      </c>
      <c r="B37" t="s">
        <v>104</v>
      </c>
      <c r="C37" t="s">
        <v>105</v>
      </c>
      <c r="D37" t="s">
        <v>104</v>
      </c>
      <c r="E37">
        <v>401.9</v>
      </c>
      <c r="F37" s="1">
        <v>1E-119</v>
      </c>
    </row>
    <row r="38" spans="1:6" x14ac:dyDescent="0.25">
      <c r="A38" t="s">
        <v>44</v>
      </c>
      <c r="B38" t="s">
        <v>105</v>
      </c>
      <c r="C38" t="s">
        <v>105</v>
      </c>
      <c r="D38" t="s">
        <v>104</v>
      </c>
      <c r="E38">
        <v>347.4</v>
      </c>
      <c r="F38" s="1">
        <v>2.4999999999999998E-103</v>
      </c>
    </row>
    <row r="39" spans="1:6" x14ac:dyDescent="0.25">
      <c r="A39" t="s">
        <v>45</v>
      </c>
      <c r="B39" t="s">
        <v>104</v>
      </c>
      <c r="C39" t="s">
        <v>105</v>
      </c>
      <c r="D39" t="s">
        <v>104</v>
      </c>
      <c r="E39">
        <v>287.2</v>
      </c>
      <c r="F39" s="1">
        <v>3.2000000000000003E-85</v>
      </c>
    </row>
    <row r="40" spans="1:6" x14ac:dyDescent="0.25">
      <c r="A40" t="s">
        <v>46</v>
      </c>
      <c r="B40" t="s">
        <v>104</v>
      </c>
      <c r="C40" t="s">
        <v>105</v>
      </c>
      <c r="D40" t="s">
        <v>104</v>
      </c>
      <c r="E40">
        <v>191.5</v>
      </c>
      <c r="F40" s="1">
        <v>2.2E-56</v>
      </c>
    </row>
    <row r="41" spans="1:6" x14ac:dyDescent="0.25">
      <c r="A41" t="s">
        <v>47</v>
      </c>
      <c r="B41" t="s">
        <v>104</v>
      </c>
      <c r="C41" t="s">
        <v>105</v>
      </c>
      <c r="D41" t="s">
        <v>104</v>
      </c>
      <c r="E41">
        <v>178.9</v>
      </c>
      <c r="F41" s="1">
        <v>1.2999999999999999E-52</v>
      </c>
    </row>
    <row r="42" spans="1:6" x14ac:dyDescent="0.25">
      <c r="A42" t="s">
        <v>48</v>
      </c>
      <c r="B42" t="s">
        <v>104</v>
      </c>
      <c r="C42" t="s">
        <v>105</v>
      </c>
      <c r="D42" t="s">
        <v>104</v>
      </c>
      <c r="E42">
        <v>-64.099999999999994</v>
      </c>
      <c r="F42" s="1">
        <v>1.2999999999999999E-16</v>
      </c>
    </row>
    <row r="43" spans="1:6" x14ac:dyDescent="0.25">
      <c r="A43" t="s">
        <v>49</v>
      </c>
      <c r="B43" t="s">
        <v>105</v>
      </c>
      <c r="C43" t="s">
        <v>105</v>
      </c>
      <c r="D43" t="s">
        <v>104</v>
      </c>
      <c r="E43">
        <v>-291.10000000000002</v>
      </c>
      <c r="F43" s="1">
        <v>2.0999999999999999E-8</v>
      </c>
    </row>
    <row r="44" spans="1:6" x14ac:dyDescent="0.25">
      <c r="A44" t="s">
        <v>50</v>
      </c>
      <c r="B44" t="s">
        <v>105</v>
      </c>
      <c r="C44" t="s">
        <v>105</v>
      </c>
      <c r="D44" t="s">
        <v>104</v>
      </c>
      <c r="E44">
        <v>-293.89999999999998</v>
      </c>
      <c r="F44" s="1">
        <v>2.6000000000000001E-8</v>
      </c>
    </row>
    <row r="45" spans="1:6" x14ac:dyDescent="0.25">
      <c r="A45" t="s">
        <v>51</v>
      </c>
      <c r="B45" t="s">
        <v>105</v>
      </c>
      <c r="C45" t="s">
        <v>105</v>
      </c>
      <c r="D45" t="s">
        <v>104</v>
      </c>
      <c r="E45">
        <v>-294.3</v>
      </c>
      <c r="F45" s="1">
        <v>2.7E-8</v>
      </c>
    </row>
    <row r="46" spans="1:6" x14ac:dyDescent="0.25">
      <c r="A46" t="s">
        <v>52</v>
      </c>
      <c r="B46" t="s">
        <v>105</v>
      </c>
      <c r="C46" t="s">
        <v>105</v>
      </c>
      <c r="D46" t="s">
        <v>104</v>
      </c>
      <c r="E46">
        <v>-294.89999999999998</v>
      </c>
      <c r="F46" s="1">
        <v>2.9000000000000002E-8</v>
      </c>
    </row>
    <row r="47" spans="1:6" x14ac:dyDescent="0.25">
      <c r="A47" t="s">
        <v>53</v>
      </c>
      <c r="B47" t="s">
        <v>105</v>
      </c>
      <c r="C47" t="s">
        <v>105</v>
      </c>
      <c r="D47" t="s">
        <v>104</v>
      </c>
      <c r="E47">
        <v>-297.7</v>
      </c>
      <c r="F47" s="1">
        <v>3.5999999999999998E-8</v>
      </c>
    </row>
    <row r="48" spans="1:6" x14ac:dyDescent="0.25">
      <c r="A48" t="s">
        <v>54</v>
      </c>
      <c r="B48" t="s">
        <v>105</v>
      </c>
      <c r="C48" t="s">
        <v>105</v>
      </c>
      <c r="D48" t="s">
        <v>104</v>
      </c>
      <c r="E48">
        <v>-299.8</v>
      </c>
      <c r="F48" s="1">
        <v>4.3000000000000001E-8</v>
      </c>
    </row>
    <row r="49" spans="1:6" x14ac:dyDescent="0.25">
      <c r="A49" t="s">
        <v>55</v>
      </c>
      <c r="B49" t="s">
        <v>105</v>
      </c>
      <c r="C49" t="s">
        <v>105</v>
      </c>
      <c r="D49" t="s">
        <v>104</v>
      </c>
      <c r="E49">
        <v>-300.10000000000002</v>
      </c>
      <c r="F49" s="1">
        <v>4.3999999999999997E-8</v>
      </c>
    </row>
    <row r="50" spans="1:6" x14ac:dyDescent="0.25">
      <c r="A50" t="s">
        <v>56</v>
      </c>
      <c r="B50" t="s">
        <v>105</v>
      </c>
      <c r="C50" t="s">
        <v>105</v>
      </c>
      <c r="D50" t="s">
        <v>104</v>
      </c>
      <c r="E50">
        <v>-300.10000000000002</v>
      </c>
      <c r="F50" s="1">
        <v>4.3999999999999997E-8</v>
      </c>
    </row>
    <row r="51" spans="1:6" x14ac:dyDescent="0.25">
      <c r="A51" t="s">
        <v>57</v>
      </c>
      <c r="B51" t="s">
        <v>105</v>
      </c>
      <c r="C51" t="s">
        <v>105</v>
      </c>
      <c r="D51" t="s">
        <v>104</v>
      </c>
      <c r="E51">
        <v>-300.60000000000002</v>
      </c>
      <c r="F51" s="1">
        <v>4.6000000000000002E-8</v>
      </c>
    </row>
    <row r="52" spans="1:6" x14ac:dyDescent="0.25">
      <c r="A52" t="s">
        <v>58</v>
      </c>
      <c r="B52" t="s">
        <v>105</v>
      </c>
      <c r="C52" t="s">
        <v>105</v>
      </c>
      <c r="D52" t="s">
        <v>104</v>
      </c>
      <c r="E52">
        <v>-301</v>
      </c>
      <c r="F52" s="1">
        <v>4.6999999999999997E-8</v>
      </c>
    </row>
    <row r="53" spans="1:6" x14ac:dyDescent="0.25">
      <c r="A53" t="s">
        <v>59</v>
      </c>
      <c r="B53" t="s">
        <v>105</v>
      </c>
      <c r="C53" t="s">
        <v>105</v>
      </c>
      <c r="D53" t="s">
        <v>104</v>
      </c>
      <c r="E53">
        <v>-301.39999999999998</v>
      </c>
      <c r="F53" s="1">
        <v>4.9000000000000002E-8</v>
      </c>
    </row>
    <row r="54" spans="1:6" x14ac:dyDescent="0.25">
      <c r="A54" t="s">
        <v>60</v>
      </c>
      <c r="B54" t="s">
        <v>105</v>
      </c>
      <c r="C54" t="s">
        <v>105</v>
      </c>
      <c r="D54" t="s">
        <v>104</v>
      </c>
      <c r="E54">
        <v>-303.7</v>
      </c>
      <c r="F54" s="1">
        <v>5.8999999999999999E-8</v>
      </c>
    </row>
    <row r="55" spans="1:6" x14ac:dyDescent="0.25">
      <c r="A55" t="s">
        <v>61</v>
      </c>
      <c r="B55" t="s">
        <v>105</v>
      </c>
      <c r="C55" t="s">
        <v>105</v>
      </c>
      <c r="D55" t="s">
        <v>104</v>
      </c>
      <c r="E55">
        <v>-306.7</v>
      </c>
      <c r="F55" s="1">
        <v>7.6000000000000006E-8</v>
      </c>
    </row>
    <row r="56" spans="1:6" x14ac:dyDescent="0.25">
      <c r="A56" t="s">
        <v>62</v>
      </c>
      <c r="B56" t="s">
        <v>105</v>
      </c>
      <c r="C56" t="s">
        <v>105</v>
      </c>
      <c r="D56" t="s">
        <v>104</v>
      </c>
      <c r="E56">
        <v>-313.39999999999998</v>
      </c>
      <c r="F56" s="1">
        <v>1.3E-7</v>
      </c>
    </row>
    <row r="57" spans="1:6" x14ac:dyDescent="0.25">
      <c r="A57" t="s">
        <v>63</v>
      </c>
      <c r="B57" t="s">
        <v>105</v>
      </c>
      <c r="C57" t="s">
        <v>105</v>
      </c>
      <c r="D57" t="s">
        <v>104</v>
      </c>
      <c r="E57">
        <v>-313.39999999999998</v>
      </c>
      <c r="F57" s="1">
        <v>1.3E-7</v>
      </c>
    </row>
    <row r="58" spans="1:6" x14ac:dyDescent="0.25">
      <c r="A58" t="s">
        <v>64</v>
      </c>
      <c r="B58" t="s">
        <v>105</v>
      </c>
      <c r="C58" t="s">
        <v>105</v>
      </c>
      <c r="D58" t="s">
        <v>104</v>
      </c>
      <c r="E58">
        <v>-313.5</v>
      </c>
      <c r="F58" s="1">
        <v>1.3E-7</v>
      </c>
    </row>
    <row r="59" spans="1:6" x14ac:dyDescent="0.25">
      <c r="A59" t="s">
        <v>65</v>
      </c>
      <c r="B59" t="s">
        <v>105</v>
      </c>
      <c r="C59" t="s">
        <v>105</v>
      </c>
      <c r="D59" t="s">
        <v>104</v>
      </c>
      <c r="E59">
        <v>-315.2</v>
      </c>
      <c r="F59" s="1">
        <v>1.4999999999999999E-7</v>
      </c>
    </row>
    <row r="60" spans="1:6" x14ac:dyDescent="0.25">
      <c r="A60" t="s">
        <v>66</v>
      </c>
      <c r="B60" t="s">
        <v>105</v>
      </c>
      <c r="C60" t="s">
        <v>105</v>
      </c>
      <c r="D60" t="s">
        <v>104</v>
      </c>
      <c r="E60">
        <v>-319.89999999999998</v>
      </c>
      <c r="F60" s="1">
        <v>2.2999999999999999E-7</v>
      </c>
    </row>
    <row r="61" spans="1:6" x14ac:dyDescent="0.25">
      <c r="A61" t="s">
        <v>67</v>
      </c>
      <c r="B61" t="s">
        <v>105</v>
      </c>
      <c r="C61" t="s">
        <v>105</v>
      </c>
      <c r="D61" t="s">
        <v>104</v>
      </c>
      <c r="E61">
        <v>-320.2</v>
      </c>
      <c r="F61" s="1">
        <v>2.2999999999999999E-7</v>
      </c>
    </row>
    <row r="62" spans="1:6" x14ac:dyDescent="0.25">
      <c r="A62" t="s">
        <v>68</v>
      </c>
      <c r="B62" t="s">
        <v>105</v>
      </c>
      <c r="C62" t="s">
        <v>105</v>
      </c>
      <c r="D62" t="s">
        <v>104</v>
      </c>
      <c r="E62">
        <v>-320.3</v>
      </c>
      <c r="F62" s="1">
        <v>2.2999999999999999E-7</v>
      </c>
    </row>
    <row r="63" spans="1:6" x14ac:dyDescent="0.25">
      <c r="A63" t="s">
        <v>69</v>
      </c>
      <c r="B63" t="s">
        <v>105</v>
      </c>
      <c r="C63" t="s">
        <v>105</v>
      </c>
      <c r="D63" t="s">
        <v>104</v>
      </c>
      <c r="E63">
        <v>-322.60000000000002</v>
      </c>
      <c r="F63" s="1">
        <v>2.8000000000000002E-7</v>
      </c>
    </row>
    <row r="64" spans="1:6" x14ac:dyDescent="0.25">
      <c r="A64" t="s">
        <v>70</v>
      </c>
      <c r="B64" t="s">
        <v>105</v>
      </c>
      <c r="C64" t="s">
        <v>105</v>
      </c>
      <c r="D64" t="s">
        <v>104</v>
      </c>
      <c r="E64">
        <v>-329.2</v>
      </c>
      <c r="F64" s="1">
        <v>4.8999999999999997E-7</v>
      </c>
    </row>
    <row r="65" spans="1:6" x14ac:dyDescent="0.25">
      <c r="A65" t="s">
        <v>71</v>
      </c>
      <c r="B65" t="s">
        <v>105</v>
      </c>
      <c r="C65" t="s">
        <v>105</v>
      </c>
      <c r="D65" t="s">
        <v>104</v>
      </c>
      <c r="E65">
        <v>-330.2</v>
      </c>
      <c r="F65" s="1">
        <v>5.4000000000000002E-7</v>
      </c>
    </row>
    <row r="66" spans="1:6" x14ac:dyDescent="0.25">
      <c r="A66" t="s">
        <v>72</v>
      </c>
      <c r="B66" t="s">
        <v>105</v>
      </c>
      <c r="C66" t="s">
        <v>105</v>
      </c>
      <c r="D66" t="s">
        <v>104</v>
      </c>
      <c r="E66">
        <v>-331.1</v>
      </c>
      <c r="F66" s="1">
        <v>5.7999999999999995E-7</v>
      </c>
    </row>
    <row r="67" spans="1:6" x14ac:dyDescent="0.25">
      <c r="A67" t="s">
        <v>73</v>
      </c>
      <c r="B67" t="s">
        <v>105</v>
      </c>
      <c r="C67" t="s">
        <v>105</v>
      </c>
      <c r="D67" t="s">
        <v>104</v>
      </c>
      <c r="E67">
        <v>-331.4</v>
      </c>
      <c r="F67" s="1">
        <v>5.8999999999999996E-7</v>
      </c>
    </row>
    <row r="68" spans="1:6" x14ac:dyDescent="0.25">
      <c r="A68" t="s">
        <v>74</v>
      </c>
      <c r="B68" t="s">
        <v>105</v>
      </c>
      <c r="C68" t="s">
        <v>105</v>
      </c>
      <c r="D68" t="s">
        <v>104</v>
      </c>
      <c r="E68">
        <v>-340.5</v>
      </c>
      <c r="F68" s="1">
        <v>1.3E-6</v>
      </c>
    </row>
    <row r="69" spans="1:6" x14ac:dyDescent="0.25">
      <c r="A69" t="s">
        <v>75</v>
      </c>
      <c r="B69" t="s">
        <v>105</v>
      </c>
      <c r="C69" t="s">
        <v>105</v>
      </c>
      <c r="D69" t="s">
        <v>104</v>
      </c>
      <c r="E69">
        <v>-349.5</v>
      </c>
      <c r="F69" s="1">
        <v>2.7E-6</v>
      </c>
    </row>
    <row r="70" spans="1:6" x14ac:dyDescent="0.25">
      <c r="A70" t="s">
        <v>76</v>
      </c>
      <c r="B70" t="s">
        <v>105</v>
      </c>
      <c r="C70" t="s">
        <v>105</v>
      </c>
      <c r="D70" t="s">
        <v>104</v>
      </c>
      <c r="E70">
        <v>-349.5</v>
      </c>
      <c r="F70" s="1">
        <v>2.7E-6</v>
      </c>
    </row>
    <row r="71" spans="1:6" x14ac:dyDescent="0.25">
      <c r="A71" t="s">
        <v>77</v>
      </c>
      <c r="B71" t="s">
        <v>105</v>
      </c>
      <c r="C71" t="s">
        <v>105</v>
      </c>
      <c r="D71" t="s">
        <v>104</v>
      </c>
      <c r="E71">
        <v>-355.4</v>
      </c>
      <c r="F71" s="1">
        <v>4.4000000000000002E-6</v>
      </c>
    </row>
    <row r="72" spans="1:6" x14ac:dyDescent="0.25">
      <c r="A72" t="s">
        <v>78</v>
      </c>
      <c r="B72" t="s">
        <v>105</v>
      </c>
      <c r="C72" t="s">
        <v>105</v>
      </c>
      <c r="D72" t="s">
        <v>104</v>
      </c>
      <c r="E72">
        <v>-358.2</v>
      </c>
      <c r="F72" s="1">
        <v>5.4999999999999999E-6</v>
      </c>
    </row>
    <row r="73" spans="1:6" x14ac:dyDescent="0.25">
      <c r="A73" t="s">
        <v>79</v>
      </c>
      <c r="B73" t="s">
        <v>105</v>
      </c>
      <c r="C73" t="s">
        <v>105</v>
      </c>
      <c r="D73" t="s">
        <v>104</v>
      </c>
      <c r="E73">
        <v>-360.4</v>
      </c>
      <c r="F73" s="1">
        <v>6.6000000000000003E-6</v>
      </c>
    </row>
    <row r="74" spans="1:6" x14ac:dyDescent="0.25">
      <c r="A74" t="s">
        <v>80</v>
      </c>
      <c r="B74" t="s">
        <v>105</v>
      </c>
      <c r="C74" t="s">
        <v>105</v>
      </c>
      <c r="D74" t="s">
        <v>104</v>
      </c>
      <c r="E74">
        <v>-363.3</v>
      </c>
      <c r="F74" s="1">
        <v>8.3999999999999992E-6</v>
      </c>
    </row>
    <row r="75" spans="1:6" x14ac:dyDescent="0.25">
      <c r="A75" t="s">
        <v>81</v>
      </c>
      <c r="B75" t="s">
        <v>105</v>
      </c>
      <c r="C75" t="s">
        <v>105</v>
      </c>
      <c r="D75" t="s">
        <v>104</v>
      </c>
      <c r="E75">
        <v>-367.8</v>
      </c>
      <c r="F75" s="1">
        <v>1.2E-5</v>
      </c>
    </row>
    <row r="76" spans="1:6" x14ac:dyDescent="0.25">
      <c r="A76" t="s">
        <v>82</v>
      </c>
      <c r="B76" t="s">
        <v>105</v>
      </c>
      <c r="C76" t="s">
        <v>105</v>
      </c>
      <c r="D76" t="s">
        <v>104</v>
      </c>
      <c r="E76">
        <v>-377.5</v>
      </c>
      <c r="F76" s="1">
        <v>2.6999999999999999E-5</v>
      </c>
    </row>
    <row r="77" spans="1:6" x14ac:dyDescent="0.25">
      <c r="A77" t="s">
        <v>83</v>
      </c>
      <c r="B77" t="s">
        <v>105</v>
      </c>
      <c r="C77" t="s">
        <v>105</v>
      </c>
      <c r="D77" t="s">
        <v>104</v>
      </c>
      <c r="E77">
        <v>-380.4</v>
      </c>
      <c r="F77" s="1">
        <v>3.4999999999999997E-5</v>
      </c>
    </row>
    <row r="78" spans="1:6" x14ac:dyDescent="0.25">
      <c r="A78" t="s">
        <v>84</v>
      </c>
      <c r="B78" t="s">
        <v>105</v>
      </c>
      <c r="C78" t="s">
        <v>105</v>
      </c>
      <c r="D78" t="s">
        <v>104</v>
      </c>
      <c r="E78">
        <v>-383.8</v>
      </c>
      <c r="F78" s="1">
        <v>4.6E-5</v>
      </c>
    </row>
    <row r="79" spans="1:6" x14ac:dyDescent="0.25">
      <c r="A79" t="s">
        <v>85</v>
      </c>
      <c r="B79" t="s">
        <v>105</v>
      </c>
      <c r="C79" t="s">
        <v>105</v>
      </c>
      <c r="D79" t="s">
        <v>104</v>
      </c>
      <c r="E79">
        <v>-384.6</v>
      </c>
      <c r="F79" s="1">
        <v>4.8999999999999998E-5</v>
      </c>
    </row>
    <row r="80" spans="1:6" x14ac:dyDescent="0.25">
      <c r="A80" t="s">
        <v>86</v>
      </c>
      <c r="B80" t="s">
        <v>105</v>
      </c>
      <c r="C80" t="s">
        <v>105</v>
      </c>
      <c r="D80" t="s">
        <v>104</v>
      </c>
      <c r="E80">
        <v>-389</v>
      </c>
      <c r="F80" s="1">
        <v>7.1000000000000005E-5</v>
      </c>
    </row>
    <row r="81" spans="1:6" x14ac:dyDescent="0.25">
      <c r="A81" t="s">
        <v>87</v>
      </c>
      <c r="B81" t="s">
        <v>105</v>
      </c>
      <c r="C81" t="s">
        <v>105</v>
      </c>
      <c r="D81" t="s">
        <v>104</v>
      </c>
      <c r="E81">
        <v>-397.3</v>
      </c>
      <c r="F81">
        <v>1.3999999999999999E-4</v>
      </c>
    </row>
    <row r="82" spans="1:6" x14ac:dyDescent="0.25">
      <c r="A82" t="s">
        <v>88</v>
      </c>
      <c r="B82" t="s">
        <v>105</v>
      </c>
      <c r="C82" t="s">
        <v>105</v>
      </c>
      <c r="D82" t="s">
        <v>104</v>
      </c>
      <c r="E82">
        <v>-406</v>
      </c>
      <c r="F82">
        <v>2.9E-4</v>
      </c>
    </row>
    <row r="83" spans="1:6" x14ac:dyDescent="0.25">
      <c r="A83" t="s">
        <v>89</v>
      </c>
      <c r="B83" t="s">
        <v>105</v>
      </c>
      <c r="C83" t="s">
        <v>105</v>
      </c>
      <c r="D83" t="s">
        <v>104</v>
      </c>
      <c r="E83">
        <v>-417.4</v>
      </c>
      <c r="F83">
        <v>7.5000000000000002E-4</v>
      </c>
    </row>
    <row r="84" spans="1:6" x14ac:dyDescent="0.25">
      <c r="A84" t="s">
        <v>90</v>
      </c>
      <c r="B84" t="s">
        <v>105</v>
      </c>
      <c r="C84" t="s">
        <v>105</v>
      </c>
      <c r="D84" t="s">
        <v>104</v>
      </c>
      <c r="E84">
        <v>-419.4</v>
      </c>
      <c r="F84">
        <v>8.8999999999999995E-4</v>
      </c>
    </row>
    <row r="85" spans="1:6" x14ac:dyDescent="0.25">
      <c r="A85" t="s">
        <v>91</v>
      </c>
      <c r="B85" t="s">
        <v>105</v>
      </c>
      <c r="C85" t="s">
        <v>105</v>
      </c>
      <c r="D85" t="s">
        <v>104</v>
      </c>
      <c r="E85">
        <v>-454.9</v>
      </c>
      <c r="F85">
        <v>1.7000000000000001E-2</v>
      </c>
    </row>
    <row r="86" spans="1:6" x14ac:dyDescent="0.25">
      <c r="A86" t="s">
        <v>92</v>
      </c>
      <c r="B86" t="s">
        <v>105</v>
      </c>
      <c r="C86" t="s">
        <v>105</v>
      </c>
      <c r="D86" t="s">
        <v>104</v>
      </c>
      <c r="E86">
        <v>-470.2</v>
      </c>
      <c r="F86">
        <v>6.0999999999999999E-2</v>
      </c>
    </row>
    <row r="87" spans="1:6" x14ac:dyDescent="0.25">
      <c r="A87" t="s">
        <v>93</v>
      </c>
      <c r="B87" t="s">
        <v>105</v>
      </c>
      <c r="C87" t="s">
        <v>105</v>
      </c>
      <c r="D87" t="s">
        <v>104</v>
      </c>
      <c r="E87">
        <v>-520.70000000000005</v>
      </c>
      <c r="F87">
        <v>4</v>
      </c>
    </row>
    <row r="88" spans="1:6" x14ac:dyDescent="0.25">
      <c r="A88" t="s">
        <v>95</v>
      </c>
      <c r="B88" t="s">
        <v>105</v>
      </c>
      <c r="C88" t="s">
        <v>105</v>
      </c>
      <c r="D88" t="s">
        <v>105</v>
      </c>
    </row>
    <row r="89" spans="1:6" x14ac:dyDescent="0.25">
      <c r="A89" t="s">
        <v>96</v>
      </c>
      <c r="B89" t="s">
        <v>105</v>
      </c>
      <c r="C89" t="s">
        <v>105</v>
      </c>
      <c r="D89" t="s">
        <v>105</v>
      </c>
    </row>
    <row r="90" spans="1:6" x14ac:dyDescent="0.25">
      <c r="A90" t="s">
        <v>97</v>
      </c>
      <c r="B90" t="s">
        <v>105</v>
      </c>
      <c r="C90" t="s">
        <v>105</v>
      </c>
      <c r="D90" t="s">
        <v>105</v>
      </c>
    </row>
    <row r="91" spans="1:6" x14ac:dyDescent="0.25">
      <c r="A91" t="s">
        <v>98</v>
      </c>
      <c r="B91" t="s">
        <v>105</v>
      </c>
      <c r="C91" t="s">
        <v>105</v>
      </c>
      <c r="D91" t="s">
        <v>105</v>
      </c>
    </row>
    <row r="92" spans="1:6" x14ac:dyDescent="0.25">
      <c r="A92" t="s">
        <v>99</v>
      </c>
      <c r="B92" t="s">
        <v>105</v>
      </c>
      <c r="C92" t="s">
        <v>105</v>
      </c>
      <c r="D92" t="s">
        <v>105</v>
      </c>
    </row>
    <row r="93" spans="1:6" x14ac:dyDescent="0.25">
      <c r="A93" t="s">
        <v>100</v>
      </c>
      <c r="B93" t="s">
        <v>105</v>
      </c>
      <c r="C93" t="s">
        <v>105</v>
      </c>
      <c r="D93" t="s">
        <v>105</v>
      </c>
    </row>
    <row r="94" spans="1:6" x14ac:dyDescent="0.25">
      <c r="A94" t="s">
        <v>101</v>
      </c>
      <c r="B94" t="s">
        <v>105</v>
      </c>
      <c r="C94" t="s">
        <v>105</v>
      </c>
      <c r="D94" t="s">
        <v>105</v>
      </c>
    </row>
    <row r="95" spans="1:6" x14ac:dyDescent="0.25">
      <c r="A95" t="s">
        <v>102</v>
      </c>
      <c r="B95" t="s">
        <v>105</v>
      </c>
      <c r="C95" t="s">
        <v>105</v>
      </c>
      <c r="D95" t="s">
        <v>105</v>
      </c>
    </row>
    <row r="96" spans="1:6" x14ac:dyDescent="0.25">
      <c r="A96" t="s">
        <v>103</v>
      </c>
      <c r="B96" t="s">
        <v>105</v>
      </c>
      <c r="C96" t="s">
        <v>105</v>
      </c>
      <c r="D96" t="s">
        <v>105</v>
      </c>
    </row>
  </sheetData>
  <conditionalFormatting sqref="B1">
    <cfRule type="cellIs" dxfId="2" priority="3" operator="equal">
      <formula>"y"</formula>
    </cfRule>
  </conditionalFormatting>
  <conditionalFormatting sqref="C1">
    <cfRule type="cellIs" dxfId="1" priority="2" operator="equal">
      <formula>"y"</formula>
    </cfRule>
  </conditionalFormatting>
  <conditionalFormatting sqref="B1:D1048576">
    <cfRule type="cellIs" dxfId="0" priority="1" operator="equal">
      <formula>"yes"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G43" sqref="A43:XFD43"/>
    </sheetView>
  </sheetViews>
  <sheetFormatPr defaultRowHeight="15" x14ac:dyDescent="0.25"/>
  <cols>
    <col min="1" max="1" width="21.85546875" customWidth="1"/>
    <col min="2" max="2" width="16.7109375" customWidth="1"/>
    <col min="7" max="7" width="16.140625" customWidth="1"/>
    <col min="8" max="8" width="13.7109375" customWidth="1"/>
    <col min="9" max="9" width="53.28515625" customWidth="1"/>
    <col min="10" max="10" width="15.140625" customWidth="1"/>
    <col min="12" max="12" width="16.140625" customWidth="1"/>
    <col min="13" max="13" width="17.5703125" customWidth="1"/>
    <col min="14" max="14" width="19.28515625" customWidth="1"/>
  </cols>
  <sheetData>
    <row r="1" spans="1:14" x14ac:dyDescent="0.25">
      <c r="A1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106</v>
      </c>
      <c r="J1" t="s">
        <v>110</v>
      </c>
      <c r="K1" s="4" t="s">
        <v>111</v>
      </c>
      <c r="L1" s="5" t="s">
        <v>115</v>
      </c>
      <c r="M1" s="5" t="s">
        <v>116</v>
      </c>
      <c r="N1" s="5" t="s">
        <v>117</v>
      </c>
    </row>
    <row r="2" spans="1:14" x14ac:dyDescent="0.25">
      <c r="A2" t="s">
        <v>8</v>
      </c>
      <c r="B2" s="2" t="s">
        <v>94</v>
      </c>
      <c r="C2">
        <v>68</v>
      </c>
      <c r="D2">
        <v>736</v>
      </c>
      <c r="E2">
        <v>1</v>
      </c>
      <c r="F2">
        <v>734</v>
      </c>
      <c r="G2">
        <v>1289.9000000000001</v>
      </c>
      <c r="H2">
        <v>0</v>
      </c>
      <c r="I2" t="s">
        <v>104</v>
      </c>
      <c r="J2" s="4" t="s">
        <v>112</v>
      </c>
      <c r="K2" s="4">
        <v>95</v>
      </c>
      <c r="L2">
        <f>1-((COUNTIF(I3:I$150,"no")+K$2-K$3)/(K$2-K$4))</f>
        <v>0</v>
      </c>
      <c r="M2">
        <f>COUNTIF(I$1:I1,"yes")/K$4</f>
        <v>0</v>
      </c>
      <c r="N2">
        <f>2*COUNTIF(I$1:I1,"yes")/(COUNTIF(I$1:I1,"yes")+K$4+(K$2-K$4-(COUNTIF(I3:I$150,"no")+K$2-K$3)))</f>
        <v>0</v>
      </c>
    </row>
    <row r="3" spans="1:14" x14ac:dyDescent="0.25">
      <c r="A3" t="s">
        <v>9</v>
      </c>
      <c r="B3" s="2" t="s">
        <v>94</v>
      </c>
      <c r="C3">
        <v>62</v>
      </c>
      <c r="D3">
        <v>683</v>
      </c>
      <c r="E3">
        <v>1</v>
      </c>
      <c r="F3">
        <v>734</v>
      </c>
      <c r="G3">
        <v>1249</v>
      </c>
      <c r="H3">
        <v>0</v>
      </c>
      <c r="I3" t="s">
        <v>104</v>
      </c>
      <c r="J3" s="4" t="s">
        <v>113</v>
      </c>
      <c r="K3" s="4">
        <v>86</v>
      </c>
      <c r="L3">
        <f>1-((COUNTIF(I4:I$150,"no")+K$2-K$3)/(K$2-K$4))</f>
        <v>0</v>
      </c>
      <c r="M3">
        <f>COUNTIF(I$1:I2,"yes")/K$4</f>
        <v>2.564102564102564E-2</v>
      </c>
      <c r="N3">
        <f>2*COUNTIF(I$1:I2,"yes")/(COUNTIF(I$1:I2,"yes")+K$4+(K$2-K$4-(COUNTIF(I4:I$150,"no")+K$2-K$3)))</f>
        <v>0.05</v>
      </c>
    </row>
    <row r="4" spans="1:14" x14ac:dyDescent="0.25">
      <c r="A4" t="s">
        <v>10</v>
      </c>
      <c r="B4" s="2" t="s">
        <v>94</v>
      </c>
      <c r="C4">
        <v>62</v>
      </c>
      <c r="D4">
        <v>663</v>
      </c>
      <c r="E4">
        <v>1</v>
      </c>
      <c r="F4">
        <v>734</v>
      </c>
      <c r="G4">
        <v>1226.5</v>
      </c>
      <c r="H4">
        <v>0</v>
      </c>
      <c r="I4" t="s">
        <v>104</v>
      </c>
      <c r="J4" s="4" t="s">
        <v>114</v>
      </c>
      <c r="K4" s="4">
        <v>39</v>
      </c>
      <c r="L4">
        <f>1-((COUNTIF(I5:I$150,"no")+K$2-K$3)/(K$2-K$4))</f>
        <v>0</v>
      </c>
      <c r="M4">
        <f>COUNTIF(I$1:I3,"yes")/K$4</f>
        <v>5.128205128205128E-2</v>
      </c>
      <c r="N4">
        <f>2*COUNTIF(I$1:I3,"yes")/(COUNTIF(I$1:I3,"yes")+K$4+(K$2-K$4-(COUNTIF(I5:I$150,"no")+K$2-K$3)))</f>
        <v>9.7560975609756101E-2</v>
      </c>
    </row>
    <row r="5" spans="1:14" x14ac:dyDescent="0.25">
      <c r="A5" t="s">
        <v>11</v>
      </c>
      <c r="B5" s="2" t="s">
        <v>94</v>
      </c>
      <c r="C5">
        <v>64</v>
      </c>
      <c r="D5">
        <v>695</v>
      </c>
      <c r="E5">
        <v>1</v>
      </c>
      <c r="F5">
        <v>734</v>
      </c>
      <c r="G5">
        <v>1211.8</v>
      </c>
      <c r="H5">
        <v>0</v>
      </c>
      <c r="I5" t="s">
        <v>104</v>
      </c>
      <c r="L5">
        <f>1-((COUNTIF(I6:I$150,"no")+K$2-K$3)/(K$2-K$4))</f>
        <v>0</v>
      </c>
      <c r="M5">
        <f>COUNTIF(I$1:I4,"yes")/K$4</f>
        <v>7.6923076923076927E-2</v>
      </c>
      <c r="N5">
        <f>2*COUNTIF(I$1:I4,"yes")/(COUNTIF(I$1:I4,"yes")+K$4+(K$2-K$4-(COUNTIF(I6:I$150,"no")+K$2-K$3)))</f>
        <v>0.14285714285714285</v>
      </c>
    </row>
    <row r="6" spans="1:14" x14ac:dyDescent="0.25">
      <c r="A6" t="s">
        <v>12</v>
      </c>
      <c r="B6" s="2" t="s">
        <v>94</v>
      </c>
      <c r="C6">
        <v>70</v>
      </c>
      <c r="D6">
        <v>716</v>
      </c>
      <c r="E6">
        <v>1</v>
      </c>
      <c r="F6">
        <v>734</v>
      </c>
      <c r="G6">
        <v>1210.7</v>
      </c>
      <c r="H6">
        <v>0</v>
      </c>
      <c r="I6" t="s">
        <v>104</v>
      </c>
      <c r="L6">
        <f>1-((COUNTIF(I7:I$150,"no")+K$2-K$3)/(K$2-K$4))</f>
        <v>0</v>
      </c>
      <c r="M6">
        <f>COUNTIF(I$1:I5,"yes")/K$4</f>
        <v>0.10256410256410256</v>
      </c>
      <c r="N6">
        <f>2*COUNTIF(I$1:I5,"yes")/(COUNTIF(I$1:I5,"yes")+K$4+(K$2-K$4-(COUNTIF(I7:I$150,"no")+K$2-K$3)))</f>
        <v>0.18604651162790697</v>
      </c>
    </row>
    <row r="7" spans="1:14" x14ac:dyDescent="0.25">
      <c r="A7" t="s">
        <v>13</v>
      </c>
      <c r="B7" s="2" t="s">
        <v>94</v>
      </c>
      <c r="C7">
        <v>63</v>
      </c>
      <c r="D7">
        <v>704</v>
      </c>
      <c r="E7">
        <v>1</v>
      </c>
      <c r="F7">
        <v>734</v>
      </c>
      <c r="G7">
        <v>1204.7</v>
      </c>
      <c r="H7">
        <v>0</v>
      </c>
      <c r="I7" t="s">
        <v>104</v>
      </c>
      <c r="L7">
        <f>1-((COUNTIF(I8:I$150,"no")+K$2-K$3)/(K$2-K$4))</f>
        <v>0</v>
      </c>
      <c r="M7">
        <f>COUNTIF(I$1:I6,"yes")/K$4</f>
        <v>0.12820512820512819</v>
      </c>
      <c r="N7">
        <f>2*COUNTIF(I$1:I6,"yes")/(COUNTIF(I$1:I6,"yes")+K$4+(K$2-K$4-(COUNTIF(I8:I$150,"no")+K$2-K$3)))</f>
        <v>0.22727272727272727</v>
      </c>
    </row>
    <row r="8" spans="1:14" x14ac:dyDescent="0.25">
      <c r="A8" t="s">
        <v>14</v>
      </c>
      <c r="B8" s="2" t="s">
        <v>94</v>
      </c>
      <c r="C8">
        <v>65</v>
      </c>
      <c r="D8">
        <v>670</v>
      </c>
      <c r="E8">
        <v>1</v>
      </c>
      <c r="F8">
        <v>734</v>
      </c>
      <c r="G8">
        <v>1189.3</v>
      </c>
      <c r="H8">
        <v>0</v>
      </c>
      <c r="I8" t="s">
        <v>104</v>
      </c>
      <c r="L8">
        <f>1-((COUNTIF(I9:I$150,"no")+K$2-K$3)/(K$2-K$4))</f>
        <v>0</v>
      </c>
      <c r="M8">
        <f>COUNTIF(I$1:I7,"yes")/K$4</f>
        <v>0.15384615384615385</v>
      </c>
      <c r="N8">
        <f>2*COUNTIF(I$1:I7,"yes")/(COUNTIF(I$1:I7,"yes")+K$4+(K$2-K$4-(COUNTIF(I9:I$150,"no")+K$2-K$3)))</f>
        <v>0.26666666666666666</v>
      </c>
    </row>
    <row r="9" spans="1:14" x14ac:dyDescent="0.25">
      <c r="A9" t="s">
        <v>15</v>
      </c>
      <c r="B9" s="2" t="s">
        <v>94</v>
      </c>
      <c r="C9">
        <v>67</v>
      </c>
      <c r="D9">
        <v>722</v>
      </c>
      <c r="E9">
        <v>1</v>
      </c>
      <c r="F9">
        <v>734</v>
      </c>
      <c r="G9">
        <v>1171.2</v>
      </c>
      <c r="H9">
        <v>0</v>
      </c>
      <c r="I9" t="s">
        <v>104</v>
      </c>
      <c r="L9">
        <f>1-((COUNTIF(I10:I$150,"no")+K$2-K$3)/(K$2-K$4))</f>
        <v>0</v>
      </c>
      <c r="M9">
        <f>COUNTIF(I$1:I8,"yes")/K$4</f>
        <v>0.17948717948717949</v>
      </c>
      <c r="N9">
        <f>2*COUNTIF(I$1:I8,"yes")/(COUNTIF(I$1:I8,"yes")+K$4+(K$2-K$4-(COUNTIF(I10:I$150,"no")+K$2-K$3)))</f>
        <v>0.30434782608695654</v>
      </c>
    </row>
    <row r="10" spans="1:14" x14ac:dyDescent="0.25">
      <c r="A10" t="s">
        <v>16</v>
      </c>
      <c r="B10" s="2" t="s">
        <v>94</v>
      </c>
      <c r="C10">
        <v>68</v>
      </c>
      <c r="D10">
        <v>724</v>
      </c>
      <c r="E10">
        <v>1</v>
      </c>
      <c r="F10">
        <v>734</v>
      </c>
      <c r="G10">
        <v>1152.5999999999999</v>
      </c>
      <c r="H10">
        <v>0</v>
      </c>
      <c r="I10" t="s">
        <v>104</v>
      </c>
      <c r="L10">
        <f>1-((COUNTIF(I11:I$150,"no")+K$2-K$3)/(K$2-K$4))</f>
        <v>0</v>
      </c>
      <c r="M10">
        <f>COUNTIF(I$1:I9,"yes")/K$4</f>
        <v>0.20512820512820512</v>
      </c>
      <c r="N10">
        <f>2*COUNTIF(I$1:I9,"yes")/(COUNTIF(I$1:I9,"yes")+K$4+(K$2-K$4-(COUNTIF(I11:I$150,"no")+K$2-K$3)))</f>
        <v>0.34042553191489361</v>
      </c>
    </row>
    <row r="11" spans="1:14" x14ac:dyDescent="0.25">
      <c r="A11" t="s">
        <v>17</v>
      </c>
      <c r="B11" s="2" t="s">
        <v>94</v>
      </c>
      <c r="C11">
        <v>62</v>
      </c>
      <c r="D11">
        <v>671</v>
      </c>
      <c r="E11">
        <v>1</v>
      </c>
      <c r="F11">
        <v>734</v>
      </c>
      <c r="G11">
        <v>1146.9000000000001</v>
      </c>
      <c r="H11">
        <v>0</v>
      </c>
      <c r="I11" t="s">
        <v>104</v>
      </c>
      <c r="L11">
        <f>1-((COUNTIF(I12:I$150,"no")+K$2-K$3)/(K$2-K$4))</f>
        <v>0</v>
      </c>
      <c r="M11">
        <f>COUNTIF(I$1:I10,"yes")/K$4</f>
        <v>0.23076923076923078</v>
      </c>
      <c r="N11">
        <f>2*COUNTIF(I$1:I10,"yes")/(COUNTIF(I$1:I10,"yes")+K$4+(K$2-K$4-(COUNTIF(I12:I$150,"no")+K$2-K$3)))</f>
        <v>0.375</v>
      </c>
    </row>
    <row r="12" spans="1:14" x14ac:dyDescent="0.25">
      <c r="A12" t="s">
        <v>18</v>
      </c>
      <c r="B12" s="2" t="s">
        <v>94</v>
      </c>
      <c r="C12">
        <v>60</v>
      </c>
      <c r="D12">
        <v>699</v>
      </c>
      <c r="E12">
        <v>1</v>
      </c>
      <c r="F12">
        <v>734</v>
      </c>
      <c r="G12">
        <v>1132.5999999999999</v>
      </c>
      <c r="H12">
        <v>0</v>
      </c>
      <c r="I12" t="s">
        <v>104</v>
      </c>
      <c r="L12">
        <f>1-((COUNTIF(I13:I$150,"no")+K$2-K$3)/(K$2-K$4))</f>
        <v>0</v>
      </c>
      <c r="M12">
        <f>COUNTIF(I$1:I11,"yes")/K$4</f>
        <v>0.25641025641025639</v>
      </c>
      <c r="N12">
        <f>2*COUNTIF(I$1:I11,"yes")/(COUNTIF(I$1:I11,"yes")+K$4+(K$2-K$4-(COUNTIF(I13:I$150,"no")+K$2-K$3)))</f>
        <v>0.40816326530612246</v>
      </c>
    </row>
    <row r="13" spans="1:14" x14ac:dyDescent="0.25">
      <c r="A13" t="s">
        <v>19</v>
      </c>
      <c r="B13" s="2" t="s">
        <v>94</v>
      </c>
      <c r="C13">
        <v>62</v>
      </c>
      <c r="D13">
        <v>667</v>
      </c>
      <c r="E13">
        <v>1</v>
      </c>
      <c r="F13">
        <v>734</v>
      </c>
      <c r="G13">
        <v>1110.5999999999999</v>
      </c>
      <c r="H13">
        <v>0</v>
      </c>
      <c r="I13" t="s">
        <v>104</v>
      </c>
      <c r="L13">
        <f>1-((COUNTIF(I14:I$150,"no")+K$2-K$3)/(K$2-K$4))</f>
        <v>0</v>
      </c>
      <c r="M13">
        <f>COUNTIF(I$1:I12,"yes")/K$4</f>
        <v>0.28205128205128205</v>
      </c>
      <c r="N13">
        <f>2*COUNTIF(I$1:I12,"yes")/(COUNTIF(I$1:I12,"yes")+K$4+(K$2-K$4-(COUNTIF(I14:I$150,"no")+K$2-K$3)))</f>
        <v>0.44</v>
      </c>
    </row>
    <row r="14" spans="1:14" x14ac:dyDescent="0.25">
      <c r="A14" t="s">
        <v>20</v>
      </c>
      <c r="B14" s="2" t="s">
        <v>94</v>
      </c>
      <c r="C14">
        <v>65</v>
      </c>
      <c r="D14">
        <v>670</v>
      </c>
      <c r="E14">
        <v>1</v>
      </c>
      <c r="F14">
        <v>734</v>
      </c>
      <c r="G14">
        <v>1106.7</v>
      </c>
      <c r="H14">
        <v>0</v>
      </c>
      <c r="I14" t="s">
        <v>104</v>
      </c>
      <c r="L14">
        <f>1-((COUNTIF(I15:I$150,"no")+K$2-K$3)/(K$2-K$4))</f>
        <v>0</v>
      </c>
      <c r="M14">
        <f>COUNTIF(I$1:I13,"yes")/K$4</f>
        <v>0.30769230769230771</v>
      </c>
      <c r="N14">
        <f>2*COUNTIF(I$1:I13,"yes")/(COUNTIF(I$1:I13,"yes")+K$4+(K$2-K$4-(COUNTIF(I15:I$150,"no")+K$2-K$3)))</f>
        <v>0.47058823529411764</v>
      </c>
    </row>
    <row r="15" spans="1:14" x14ac:dyDescent="0.25">
      <c r="A15" t="s">
        <v>21</v>
      </c>
      <c r="B15" s="2" t="s">
        <v>94</v>
      </c>
      <c r="C15">
        <v>65</v>
      </c>
      <c r="D15">
        <v>670</v>
      </c>
      <c r="E15">
        <v>1</v>
      </c>
      <c r="F15">
        <v>734</v>
      </c>
      <c r="G15">
        <v>1105.4000000000001</v>
      </c>
      <c r="H15">
        <v>0</v>
      </c>
      <c r="I15" t="s">
        <v>104</v>
      </c>
      <c r="L15">
        <f>1-((COUNTIF(I16:I$150,"no")+K$2-K$3)/(K$2-K$4))</f>
        <v>0</v>
      </c>
      <c r="M15">
        <f>COUNTIF(I$1:I14,"yes")/K$4</f>
        <v>0.33333333333333331</v>
      </c>
      <c r="N15">
        <f>2*COUNTIF(I$1:I14,"yes")/(COUNTIF(I$1:I14,"yes")+K$4+(K$2-K$4-(COUNTIF(I16:I$150,"no")+K$2-K$3)))</f>
        <v>0.5</v>
      </c>
    </row>
    <row r="16" spans="1:14" x14ac:dyDescent="0.25">
      <c r="A16" t="s">
        <v>22</v>
      </c>
      <c r="B16" s="2" t="s">
        <v>94</v>
      </c>
      <c r="C16">
        <v>65</v>
      </c>
      <c r="D16">
        <v>698</v>
      </c>
      <c r="E16">
        <v>1</v>
      </c>
      <c r="F16">
        <v>734</v>
      </c>
      <c r="G16">
        <v>1103.5</v>
      </c>
      <c r="H16">
        <v>0</v>
      </c>
      <c r="I16" t="s">
        <v>104</v>
      </c>
      <c r="L16">
        <f>1-((COUNTIF(I17:I$150,"no")+K$2-K$3)/(K$2-K$4))</f>
        <v>0</v>
      </c>
      <c r="M16">
        <f>COUNTIF(I$1:I15,"yes")/K$4</f>
        <v>0.35897435897435898</v>
      </c>
      <c r="N16">
        <f>2*COUNTIF(I$1:I15,"yes")/(COUNTIF(I$1:I15,"yes")+K$4+(K$2-K$4-(COUNTIF(I17:I$150,"no")+K$2-K$3)))</f>
        <v>0.52830188679245282</v>
      </c>
    </row>
    <row r="17" spans="1:14" x14ac:dyDescent="0.25">
      <c r="A17" t="s">
        <v>23</v>
      </c>
      <c r="B17" s="2" t="s">
        <v>94</v>
      </c>
      <c r="C17">
        <v>62</v>
      </c>
      <c r="D17">
        <v>781</v>
      </c>
      <c r="E17">
        <v>1</v>
      </c>
      <c r="F17">
        <v>734</v>
      </c>
      <c r="G17">
        <v>1087.7</v>
      </c>
      <c r="H17">
        <v>0</v>
      </c>
      <c r="I17" t="s">
        <v>104</v>
      </c>
      <c r="L17">
        <f>1-((COUNTIF(I18:I$150,"no")+K$2-K$3)/(K$2-K$4))</f>
        <v>0</v>
      </c>
      <c r="M17">
        <f>COUNTIF(I$1:I16,"yes")/K$4</f>
        <v>0.38461538461538464</v>
      </c>
      <c r="N17">
        <f>2*COUNTIF(I$1:I16,"yes")/(COUNTIF(I$1:I16,"yes")+K$4+(K$2-K$4-(COUNTIF(I18:I$150,"no")+K$2-K$3)))</f>
        <v>0.55555555555555558</v>
      </c>
    </row>
    <row r="18" spans="1:14" x14ac:dyDescent="0.25">
      <c r="A18" t="s">
        <v>24</v>
      </c>
      <c r="B18" s="2" t="s">
        <v>94</v>
      </c>
      <c r="C18">
        <v>61</v>
      </c>
      <c r="D18">
        <v>669</v>
      </c>
      <c r="E18">
        <v>1</v>
      </c>
      <c r="F18">
        <v>734</v>
      </c>
      <c r="G18">
        <v>1087.5</v>
      </c>
      <c r="H18">
        <v>0</v>
      </c>
      <c r="I18" t="s">
        <v>104</v>
      </c>
      <c r="L18">
        <f>1-((COUNTIF(I19:I$150,"no")+K$2-K$3)/(K$2-K$4))</f>
        <v>0</v>
      </c>
      <c r="M18">
        <f>COUNTIF(I$1:I17,"yes")/K$4</f>
        <v>0.41025641025641024</v>
      </c>
      <c r="N18">
        <f>2*COUNTIF(I$1:I17,"yes")/(COUNTIF(I$1:I17,"yes")+K$4+(K$2-K$4-(COUNTIF(I19:I$150,"no")+K$2-K$3)))</f>
        <v>0.58181818181818179</v>
      </c>
    </row>
    <row r="19" spans="1:14" x14ac:dyDescent="0.25">
      <c r="A19" t="s">
        <v>25</v>
      </c>
      <c r="B19" s="2" t="s">
        <v>94</v>
      </c>
      <c r="C19">
        <v>60</v>
      </c>
      <c r="D19">
        <v>663</v>
      </c>
      <c r="E19">
        <v>1</v>
      </c>
      <c r="F19">
        <v>734</v>
      </c>
      <c r="G19">
        <v>1065.8</v>
      </c>
      <c r="H19">
        <v>0</v>
      </c>
      <c r="I19" t="s">
        <v>104</v>
      </c>
      <c r="L19">
        <f>1-((COUNTIF(I20:I$150,"no")+K$2-K$3)/(K$2-K$4))</f>
        <v>0</v>
      </c>
      <c r="M19">
        <f>COUNTIF(I$1:I18,"yes")/K$4</f>
        <v>0.4358974358974359</v>
      </c>
      <c r="N19">
        <f>2*COUNTIF(I$1:I18,"yes")/(COUNTIF(I$1:I18,"yes")+K$4+(K$2-K$4-(COUNTIF(I20:I$150,"no")+K$2-K$3)))</f>
        <v>0.6071428571428571</v>
      </c>
    </row>
    <row r="20" spans="1:14" x14ac:dyDescent="0.25">
      <c r="A20" t="s">
        <v>26</v>
      </c>
      <c r="B20" s="2" t="s">
        <v>94</v>
      </c>
      <c r="C20">
        <v>59</v>
      </c>
      <c r="D20">
        <v>720</v>
      </c>
      <c r="E20">
        <v>1</v>
      </c>
      <c r="F20">
        <v>734</v>
      </c>
      <c r="G20">
        <v>1038.4000000000001</v>
      </c>
      <c r="H20">
        <v>0</v>
      </c>
      <c r="I20" t="s">
        <v>104</v>
      </c>
      <c r="L20">
        <f>1-((COUNTIF(I21:I$150,"no")+K$2-K$3)/(K$2-K$4))</f>
        <v>0</v>
      </c>
      <c r="M20">
        <f>COUNTIF(I$1:I19,"yes")/K$4</f>
        <v>0.46153846153846156</v>
      </c>
      <c r="N20">
        <f>2*COUNTIF(I$1:I19,"yes")/(COUNTIF(I$1:I19,"yes")+K$4+(K$2-K$4-(COUNTIF(I21:I$150,"no")+K$2-K$3)))</f>
        <v>0.63157894736842102</v>
      </c>
    </row>
    <row r="21" spans="1:14" x14ac:dyDescent="0.25">
      <c r="A21" t="s">
        <v>27</v>
      </c>
      <c r="B21" s="2" t="s">
        <v>94</v>
      </c>
      <c r="C21">
        <v>59</v>
      </c>
      <c r="D21">
        <v>673</v>
      </c>
      <c r="E21">
        <v>1</v>
      </c>
      <c r="F21">
        <v>734</v>
      </c>
      <c r="G21">
        <v>1035.0999999999999</v>
      </c>
      <c r="H21">
        <v>0</v>
      </c>
      <c r="I21" t="s">
        <v>104</v>
      </c>
      <c r="L21">
        <f>1-((COUNTIF(I22:I$150,"no")+K$2-K$3)/(K$2-K$4))</f>
        <v>0</v>
      </c>
      <c r="M21">
        <f>COUNTIF(I$1:I20,"yes")/K$4</f>
        <v>0.48717948717948717</v>
      </c>
      <c r="N21">
        <f>2*COUNTIF(I$1:I20,"yes")/(COUNTIF(I$1:I20,"yes")+K$4+(K$2-K$4-(COUNTIF(I22:I$150,"no")+K$2-K$3)))</f>
        <v>0.65517241379310343</v>
      </c>
    </row>
    <row r="22" spans="1:14" x14ac:dyDescent="0.25">
      <c r="A22" t="s">
        <v>28</v>
      </c>
      <c r="B22" s="2" t="s">
        <v>94</v>
      </c>
      <c r="C22">
        <v>71</v>
      </c>
      <c r="D22">
        <v>697</v>
      </c>
      <c r="E22">
        <v>1</v>
      </c>
      <c r="F22">
        <v>734</v>
      </c>
      <c r="G22">
        <v>1026.0999999999999</v>
      </c>
      <c r="H22">
        <v>0</v>
      </c>
      <c r="I22" t="s">
        <v>104</v>
      </c>
      <c r="L22">
        <f>1-((COUNTIF(I23:I$150,"no")+K$2-K$3)/(K$2-K$4))</f>
        <v>0</v>
      </c>
      <c r="M22">
        <f>COUNTIF(I$1:I21,"yes")/K$4</f>
        <v>0.51282051282051277</v>
      </c>
      <c r="N22">
        <f>2*COUNTIF(I$1:I21,"yes")/(COUNTIF(I$1:I21,"yes")+K$4+(K$2-K$4-(COUNTIF(I23:I$150,"no")+K$2-K$3)))</f>
        <v>0.67796610169491522</v>
      </c>
    </row>
    <row r="23" spans="1:14" x14ac:dyDescent="0.25">
      <c r="A23" t="s">
        <v>29</v>
      </c>
      <c r="B23" s="2" t="s">
        <v>94</v>
      </c>
      <c r="C23">
        <v>63</v>
      </c>
      <c r="D23">
        <v>686</v>
      </c>
      <c r="E23">
        <v>1</v>
      </c>
      <c r="F23">
        <v>734</v>
      </c>
      <c r="G23">
        <v>1019.1</v>
      </c>
      <c r="H23" s="1">
        <v>1.6E-305</v>
      </c>
      <c r="I23" t="s">
        <v>104</v>
      </c>
      <c r="L23">
        <f>1-((COUNTIF(I24:I$150,"no")+K$2-K$3)/(K$2-K$4))</f>
        <v>0</v>
      </c>
      <c r="M23">
        <f>COUNTIF(I$1:I22,"yes")/K$4</f>
        <v>0.53846153846153844</v>
      </c>
      <c r="N23">
        <f>2*COUNTIF(I$1:I22,"yes")/(COUNTIF(I$1:I22,"yes")+K$4+(K$2-K$4-(COUNTIF(I24:I$150,"no")+K$2-K$3)))</f>
        <v>0.7</v>
      </c>
    </row>
    <row r="24" spans="1:14" x14ac:dyDescent="0.25">
      <c r="A24" t="s">
        <v>30</v>
      </c>
      <c r="B24" s="2" t="s">
        <v>94</v>
      </c>
      <c r="C24">
        <v>69</v>
      </c>
      <c r="D24">
        <v>668</v>
      </c>
      <c r="E24">
        <v>1</v>
      </c>
      <c r="F24">
        <v>734</v>
      </c>
      <c r="G24">
        <v>1011</v>
      </c>
      <c r="H24" s="1">
        <v>4.2999999999999998E-303</v>
      </c>
      <c r="I24" t="s">
        <v>104</v>
      </c>
      <c r="L24">
        <f>1-((COUNTIF(I25:I$150,"no")+K$2-K$3)/(K$2-K$4))</f>
        <v>0</v>
      </c>
      <c r="M24">
        <f>COUNTIF(I$1:I23,"yes")/K$4</f>
        <v>0.5641025641025641</v>
      </c>
      <c r="N24">
        <f>2*COUNTIF(I$1:I23,"yes")/(COUNTIF(I$1:I23,"yes")+K$4+(K$2-K$4-(COUNTIF(I25:I$150,"no")+K$2-K$3)))</f>
        <v>0.72131147540983609</v>
      </c>
    </row>
    <row r="25" spans="1:14" x14ac:dyDescent="0.25">
      <c r="A25" t="s">
        <v>31</v>
      </c>
      <c r="B25" s="2" t="s">
        <v>94</v>
      </c>
      <c r="C25">
        <v>61</v>
      </c>
      <c r="D25">
        <v>672</v>
      </c>
      <c r="E25">
        <v>1</v>
      </c>
      <c r="F25">
        <v>734</v>
      </c>
      <c r="G25">
        <v>986.8</v>
      </c>
      <c r="H25" s="1">
        <v>8.1999999999999999E-296</v>
      </c>
      <c r="I25" t="s">
        <v>104</v>
      </c>
      <c r="L25">
        <f>1-((COUNTIF(I26:I$150,"no")+K$2-K$3)/(K$2-K$4))</f>
        <v>0</v>
      </c>
      <c r="M25">
        <f>COUNTIF(I$1:I24,"yes")/K$4</f>
        <v>0.58974358974358976</v>
      </c>
      <c r="N25">
        <f>2*COUNTIF(I$1:I24,"yes")/(COUNTIF(I$1:I24,"yes")+K$4+(K$2-K$4-(COUNTIF(I26:I$150,"no")+K$2-K$3)))</f>
        <v>0.74193548387096775</v>
      </c>
    </row>
    <row r="26" spans="1:14" x14ac:dyDescent="0.25">
      <c r="A26" t="s">
        <v>32</v>
      </c>
      <c r="B26" s="2" t="s">
        <v>94</v>
      </c>
      <c r="C26">
        <v>61</v>
      </c>
      <c r="D26">
        <v>670</v>
      </c>
      <c r="E26">
        <v>1</v>
      </c>
      <c r="F26">
        <v>734</v>
      </c>
      <c r="G26">
        <v>978.2</v>
      </c>
      <c r="H26" s="1">
        <v>3.2000000000000001E-293</v>
      </c>
      <c r="I26" t="s">
        <v>104</v>
      </c>
      <c r="L26">
        <f>1-((COUNTIF(I27:I$150,"no")+K$2-K$3)/(K$2-K$4))</f>
        <v>0</v>
      </c>
      <c r="M26">
        <f>COUNTIF(I$1:I25,"yes")/K$4</f>
        <v>0.61538461538461542</v>
      </c>
      <c r="N26">
        <f>2*COUNTIF(I$1:I25,"yes")/(COUNTIF(I$1:I25,"yes")+K$4+(K$2-K$4-(COUNTIF(I27:I$150,"no")+K$2-K$3)))</f>
        <v>0.76190476190476186</v>
      </c>
    </row>
    <row r="27" spans="1:14" x14ac:dyDescent="0.25">
      <c r="A27" t="s">
        <v>33</v>
      </c>
      <c r="B27" s="2" t="s">
        <v>94</v>
      </c>
      <c r="C27">
        <v>63</v>
      </c>
      <c r="D27">
        <v>665</v>
      </c>
      <c r="E27">
        <v>1</v>
      </c>
      <c r="F27">
        <v>734</v>
      </c>
      <c r="G27">
        <v>969.1</v>
      </c>
      <c r="H27" s="1">
        <v>1.7999999999999999E-290</v>
      </c>
      <c r="I27" t="s">
        <v>104</v>
      </c>
      <c r="L27">
        <f>1-((COUNTIF(I28:I$150,"no")+K$2-K$3)/(K$2-K$4))</f>
        <v>0</v>
      </c>
      <c r="M27">
        <f>COUNTIF(I$1:I26,"yes")/K$4</f>
        <v>0.64102564102564108</v>
      </c>
      <c r="N27">
        <f>2*COUNTIF(I$1:I26,"yes")/(COUNTIF(I$1:I26,"yes")+K$4+(K$2-K$4-(COUNTIF(I28:I$150,"no")+K$2-K$3)))</f>
        <v>0.78125</v>
      </c>
    </row>
    <row r="28" spans="1:14" x14ac:dyDescent="0.25">
      <c r="A28" t="s">
        <v>34</v>
      </c>
      <c r="B28" s="2" t="s">
        <v>94</v>
      </c>
      <c r="C28">
        <v>63</v>
      </c>
      <c r="D28">
        <v>696</v>
      </c>
      <c r="E28">
        <v>1</v>
      </c>
      <c r="F28">
        <v>734</v>
      </c>
      <c r="G28">
        <v>934.9</v>
      </c>
      <c r="H28" s="1">
        <v>3.5999999999999999E-280</v>
      </c>
      <c r="I28" t="s">
        <v>104</v>
      </c>
      <c r="L28">
        <f>1-((COUNTIF(I29:I$150,"no")+K$2-K$3)/(K$2-K$4))</f>
        <v>0</v>
      </c>
      <c r="M28">
        <f>COUNTIF(I$1:I27,"yes")/K$4</f>
        <v>0.66666666666666663</v>
      </c>
      <c r="N28">
        <f>2*COUNTIF(I$1:I27,"yes")/(COUNTIF(I$1:I27,"yes")+K$4+(K$2-K$4-(COUNTIF(I29:I$150,"no")+K$2-K$3)))</f>
        <v>0.8</v>
      </c>
    </row>
    <row r="29" spans="1:14" x14ac:dyDescent="0.25">
      <c r="A29" t="s">
        <v>35</v>
      </c>
      <c r="B29" s="2" t="s">
        <v>94</v>
      </c>
      <c r="C29">
        <v>67</v>
      </c>
      <c r="D29">
        <v>660</v>
      </c>
      <c r="E29">
        <v>1</v>
      </c>
      <c r="F29">
        <v>734</v>
      </c>
      <c r="G29">
        <v>872</v>
      </c>
      <c r="H29" s="1">
        <v>3.0000000000000001E-261</v>
      </c>
      <c r="I29" t="s">
        <v>104</v>
      </c>
      <c r="L29">
        <f>1-((COUNTIF(I30:I$150,"no")+K$2-K$3)/(K$2-K$4))</f>
        <v>0</v>
      </c>
      <c r="M29">
        <f>COUNTIF(I$1:I28,"yes")/K$4</f>
        <v>0.69230769230769229</v>
      </c>
      <c r="N29">
        <f>2*COUNTIF(I$1:I28,"yes")/(COUNTIF(I$1:I28,"yes")+K$4+(K$2-K$4-(COUNTIF(I30:I$150,"no")+K$2-K$3)))</f>
        <v>0.81818181818181823</v>
      </c>
    </row>
    <row r="30" spans="1:14" x14ac:dyDescent="0.25">
      <c r="A30" t="s">
        <v>36</v>
      </c>
      <c r="B30" s="2" t="s">
        <v>94</v>
      </c>
      <c r="C30">
        <v>60</v>
      </c>
      <c r="D30">
        <v>655</v>
      </c>
      <c r="E30">
        <v>1</v>
      </c>
      <c r="F30">
        <v>734</v>
      </c>
      <c r="G30">
        <v>862.1</v>
      </c>
      <c r="H30" s="1">
        <v>3.0000000000000002E-258</v>
      </c>
      <c r="I30" t="s">
        <v>104</v>
      </c>
      <c r="L30">
        <f>1-((COUNTIF(I31:I$150,"no")+K$2-K$3)/(K$2-K$4))</f>
        <v>0</v>
      </c>
      <c r="M30">
        <f>COUNTIF(I$1:I29,"yes")/K$4</f>
        <v>0.71794871794871795</v>
      </c>
      <c r="N30">
        <f>2*COUNTIF(I$1:I29,"yes")/(COUNTIF(I$1:I29,"yes")+K$4+(K$2-K$4-(COUNTIF(I31:I$150,"no")+K$2-K$3)))</f>
        <v>0.83582089552238803</v>
      </c>
    </row>
    <row r="31" spans="1:14" x14ac:dyDescent="0.25">
      <c r="A31" t="s">
        <v>37</v>
      </c>
      <c r="B31" s="2" t="s">
        <v>94</v>
      </c>
      <c r="C31">
        <v>62</v>
      </c>
      <c r="D31">
        <v>645</v>
      </c>
      <c r="E31">
        <v>1</v>
      </c>
      <c r="F31">
        <v>734</v>
      </c>
      <c r="G31">
        <v>722.2</v>
      </c>
      <c r="H31" s="1">
        <v>3.7E-216</v>
      </c>
      <c r="I31" t="s">
        <v>104</v>
      </c>
      <c r="L31">
        <f>1-((COUNTIF(I32:I$150,"no")+K$2-K$3)/(K$2-K$4))</f>
        <v>0</v>
      </c>
      <c r="M31">
        <f>COUNTIF(I$1:I30,"yes")/K$4</f>
        <v>0.74358974358974361</v>
      </c>
      <c r="N31">
        <f>2*COUNTIF(I$1:I30,"yes")/(COUNTIF(I$1:I30,"yes")+K$4+(K$2-K$4-(COUNTIF(I32:I$150,"no")+K$2-K$3)))</f>
        <v>0.8529411764705882</v>
      </c>
    </row>
    <row r="32" spans="1:14" x14ac:dyDescent="0.25">
      <c r="A32" t="s">
        <v>38</v>
      </c>
      <c r="B32" s="2" t="s">
        <v>94</v>
      </c>
      <c r="C32">
        <v>67</v>
      </c>
      <c r="D32">
        <v>610</v>
      </c>
      <c r="E32">
        <v>1</v>
      </c>
      <c r="F32">
        <v>734</v>
      </c>
      <c r="G32">
        <v>718.4</v>
      </c>
      <c r="H32" s="1">
        <v>5.1000000000000003E-215</v>
      </c>
      <c r="I32" t="s">
        <v>104</v>
      </c>
      <c r="L32">
        <f>1-((COUNTIF(I33:I$150,"no")+K$2-K$3)/(K$2-K$4))</f>
        <v>0</v>
      </c>
      <c r="M32">
        <f>COUNTIF(I$1:I31,"yes")/K$4</f>
        <v>0.76923076923076927</v>
      </c>
      <c r="N32">
        <f>2*COUNTIF(I$1:I31,"yes")/(COUNTIF(I$1:I31,"yes")+K$4+(K$2-K$4-(COUNTIF(I33:I$150,"no")+K$2-K$3)))</f>
        <v>0.86956521739130432</v>
      </c>
    </row>
    <row r="33" spans="1:14" x14ac:dyDescent="0.25">
      <c r="A33" t="s">
        <v>39</v>
      </c>
      <c r="B33" s="2" t="s">
        <v>94</v>
      </c>
      <c r="C33">
        <v>71</v>
      </c>
      <c r="D33">
        <v>699</v>
      </c>
      <c r="E33">
        <v>1</v>
      </c>
      <c r="F33">
        <v>734</v>
      </c>
      <c r="G33">
        <v>703.1</v>
      </c>
      <c r="H33" s="1">
        <v>2.1000000000000002E-210</v>
      </c>
      <c r="I33" t="s">
        <v>104</v>
      </c>
      <c r="L33">
        <f>1-((COUNTIF(I34:I$150,"no")+K$2-K$3)/(K$2-K$4))</f>
        <v>0</v>
      </c>
      <c r="M33">
        <f>COUNTIF(I$1:I32,"yes")/K$4</f>
        <v>0.79487179487179482</v>
      </c>
      <c r="N33">
        <f>2*COUNTIF(I$1:I32,"yes")/(COUNTIF(I$1:I32,"yes")+K$4+(K$2-K$4-(COUNTIF(I34:I$150,"no")+K$2-K$3)))</f>
        <v>0.88571428571428568</v>
      </c>
    </row>
    <row r="34" spans="1:14" x14ac:dyDescent="0.25">
      <c r="A34" t="s">
        <v>40</v>
      </c>
      <c r="B34" s="2" t="s">
        <v>94</v>
      </c>
      <c r="C34">
        <v>61</v>
      </c>
      <c r="D34">
        <v>647</v>
      </c>
      <c r="E34">
        <v>1</v>
      </c>
      <c r="F34">
        <v>734</v>
      </c>
      <c r="G34">
        <v>679.6</v>
      </c>
      <c r="H34" s="1">
        <v>2.5000000000000001E-203</v>
      </c>
      <c r="I34" t="s">
        <v>104</v>
      </c>
      <c r="L34">
        <f>1-((COUNTIF(I35:I$150,"no")+K$2-K$3)/(K$2-K$4))</f>
        <v>0</v>
      </c>
      <c r="M34">
        <f>COUNTIF(I$1:I33,"yes")/K$4</f>
        <v>0.82051282051282048</v>
      </c>
      <c r="N34">
        <f>2*COUNTIF(I$1:I33,"yes")/(COUNTIF(I$1:I33,"yes")+K$4+(K$2-K$4-(COUNTIF(I35:I$150,"no")+K$2-K$3)))</f>
        <v>0.90140845070422537</v>
      </c>
    </row>
    <row r="35" spans="1:14" x14ac:dyDescent="0.25">
      <c r="A35" t="s">
        <v>41</v>
      </c>
      <c r="B35" s="2" t="s">
        <v>94</v>
      </c>
      <c r="C35">
        <v>62</v>
      </c>
      <c r="D35">
        <v>648</v>
      </c>
      <c r="E35">
        <v>1</v>
      </c>
      <c r="F35">
        <v>734</v>
      </c>
      <c r="G35">
        <v>469.5</v>
      </c>
      <c r="H35" s="1">
        <v>4.5E-140</v>
      </c>
      <c r="I35" t="s">
        <v>105</v>
      </c>
      <c r="L35">
        <f>1-((COUNTIF(I36:I$150,"no")+K$2-K$3)/(K$2-K$4))</f>
        <v>1.7857142857142905E-2</v>
      </c>
      <c r="M35">
        <f>COUNTIF(I$1:I34,"yes")/K$4</f>
        <v>0.84615384615384615</v>
      </c>
      <c r="N35">
        <f>2*COUNTIF(I$1:I34,"yes")/(COUNTIF(I$1:I34,"yes")+K$4+(K$2-K$4-(COUNTIF(I36:I$150,"no")+K$2-K$3)))</f>
        <v>0.90410958904109584</v>
      </c>
    </row>
    <row r="36" spans="1:14" x14ac:dyDescent="0.25">
      <c r="A36" t="s">
        <v>42</v>
      </c>
      <c r="B36" s="2" t="s">
        <v>94</v>
      </c>
      <c r="C36">
        <v>76</v>
      </c>
      <c r="D36">
        <v>679</v>
      </c>
      <c r="E36">
        <v>1</v>
      </c>
      <c r="F36">
        <v>734</v>
      </c>
      <c r="G36">
        <v>452.4</v>
      </c>
      <c r="H36" s="1">
        <v>6.4E-135</v>
      </c>
      <c r="I36" t="s">
        <v>104</v>
      </c>
      <c r="L36">
        <f>1-((COUNTIF(I37:I$150,"no")+K$2-K$3)/(K$2-K$4))</f>
        <v>1.7857142857142905E-2</v>
      </c>
      <c r="M36">
        <f>COUNTIF(I$1:I35,"yes")/K$4</f>
        <v>0.84615384615384615</v>
      </c>
      <c r="N36">
        <f>2*COUNTIF(I$1:I35,"yes")/(COUNTIF(I$1:I35,"yes")+K$4+(K$2-K$4-(COUNTIF(I37:I$150,"no")+K$2-K$3)))</f>
        <v>0.90410958904109584</v>
      </c>
    </row>
    <row r="37" spans="1:14" x14ac:dyDescent="0.25">
      <c r="A37" t="s">
        <v>43</v>
      </c>
      <c r="B37" s="2" t="s">
        <v>94</v>
      </c>
      <c r="C37">
        <v>51</v>
      </c>
      <c r="D37">
        <v>495</v>
      </c>
      <c r="E37">
        <v>1</v>
      </c>
      <c r="F37">
        <v>734</v>
      </c>
      <c r="G37">
        <v>401.9</v>
      </c>
      <c r="H37" s="1">
        <v>1E-119</v>
      </c>
      <c r="I37" t="s">
        <v>104</v>
      </c>
      <c r="L37">
        <f>1-((COUNTIF(I38:I$150,"no")+K$2-K$3)/(K$2-K$4))</f>
        <v>1.7857142857142905E-2</v>
      </c>
      <c r="M37">
        <f>COUNTIF(I$1:I36,"yes")/K$4</f>
        <v>0.87179487179487181</v>
      </c>
      <c r="N37">
        <f>2*COUNTIF(I$1:I36,"yes")/(COUNTIF(I$1:I36,"yes")+K$4+(K$2-K$4-(COUNTIF(I38:I$150,"no")+K$2-K$3)))</f>
        <v>0.91891891891891897</v>
      </c>
    </row>
    <row r="38" spans="1:14" x14ac:dyDescent="0.25">
      <c r="A38" t="s">
        <v>44</v>
      </c>
      <c r="B38" s="2" t="s">
        <v>94</v>
      </c>
      <c r="C38">
        <v>75</v>
      </c>
      <c r="D38">
        <v>693</v>
      </c>
      <c r="E38">
        <v>1</v>
      </c>
      <c r="F38">
        <v>734</v>
      </c>
      <c r="G38">
        <v>347.4</v>
      </c>
      <c r="H38" s="1">
        <v>2.4999999999999998E-103</v>
      </c>
      <c r="I38" t="s">
        <v>105</v>
      </c>
      <c r="L38">
        <f>1-((COUNTIF(I39:I$150,"no")+K$2-K$3)/(K$2-K$4))</f>
        <v>3.5714285714285698E-2</v>
      </c>
      <c r="M38">
        <f>COUNTIF(I$1:I37,"yes")/K$4</f>
        <v>0.89743589743589747</v>
      </c>
      <c r="N38">
        <f>2*COUNTIF(I$1:I37,"yes")/(COUNTIF(I$1:I37,"yes")+K$4+(K$2-K$4-(COUNTIF(I39:I$150,"no")+K$2-K$3)))</f>
        <v>0.92105263157894735</v>
      </c>
    </row>
    <row r="39" spans="1:14" x14ac:dyDescent="0.25">
      <c r="A39" t="s">
        <v>45</v>
      </c>
      <c r="B39" s="2" t="s">
        <v>94</v>
      </c>
      <c r="C39">
        <v>69</v>
      </c>
      <c r="D39">
        <v>526</v>
      </c>
      <c r="E39">
        <v>1</v>
      </c>
      <c r="F39">
        <v>734</v>
      </c>
      <c r="G39">
        <v>287.2</v>
      </c>
      <c r="H39" s="1">
        <v>3.2000000000000003E-85</v>
      </c>
      <c r="I39" t="s">
        <v>104</v>
      </c>
      <c r="L39">
        <f>1-((COUNTIF(I40:I$150,"no")+K$2-K$3)/(K$2-K$4))</f>
        <v>3.5714285714285698E-2</v>
      </c>
      <c r="M39">
        <f>COUNTIF(I$1:I38,"yes")/K$4</f>
        <v>0.89743589743589747</v>
      </c>
      <c r="N39">
        <f>2*COUNTIF(I$1:I38,"yes")/(COUNTIF(I$1:I38,"yes")+K$4+(K$2-K$4-(COUNTIF(I40:I$150,"no")+K$2-K$3)))</f>
        <v>0.92105263157894735</v>
      </c>
    </row>
    <row r="40" spans="1:14" x14ac:dyDescent="0.25">
      <c r="A40" t="s">
        <v>46</v>
      </c>
      <c r="B40" s="2" t="s">
        <v>94</v>
      </c>
      <c r="C40">
        <v>61</v>
      </c>
      <c r="D40">
        <v>493</v>
      </c>
      <c r="E40">
        <v>1</v>
      </c>
      <c r="F40">
        <v>734</v>
      </c>
      <c r="G40">
        <v>191.5</v>
      </c>
      <c r="H40" s="1">
        <v>2.2E-56</v>
      </c>
      <c r="I40" t="s">
        <v>104</v>
      </c>
      <c r="L40">
        <f>1-((COUNTIF(I41:I$150,"no")+K$2-K$3)/(K$2-K$4))</f>
        <v>3.5714285714285698E-2</v>
      </c>
      <c r="M40">
        <f>COUNTIF(I$1:I39,"yes")/K$4</f>
        <v>0.92307692307692313</v>
      </c>
      <c r="N40">
        <f>2*COUNTIF(I$1:I39,"yes")/(COUNTIF(I$1:I39,"yes")+K$4+(K$2-K$4-(COUNTIF(I41:I$150,"no")+K$2-K$3)))</f>
        <v>0.93506493506493504</v>
      </c>
    </row>
    <row r="41" spans="1:14" x14ac:dyDescent="0.25">
      <c r="A41" t="s">
        <v>47</v>
      </c>
      <c r="B41" s="2" t="s">
        <v>94</v>
      </c>
      <c r="C41">
        <v>62</v>
      </c>
      <c r="D41">
        <v>494</v>
      </c>
      <c r="E41">
        <v>1</v>
      </c>
      <c r="F41">
        <v>734</v>
      </c>
      <c r="G41">
        <v>178.9</v>
      </c>
      <c r="H41" s="1">
        <v>1.2999999999999999E-52</v>
      </c>
      <c r="I41" t="s">
        <v>104</v>
      </c>
      <c r="L41">
        <f>1-((COUNTIF(I42:I$150,"no")+K$2-K$3)/(K$2-K$4))</f>
        <v>3.5714285714285698E-2</v>
      </c>
      <c r="M41">
        <f>COUNTIF(I$1:I40,"yes")/K$4</f>
        <v>0.94871794871794868</v>
      </c>
      <c r="N41">
        <f>2*COUNTIF(I$1:I40,"yes")/(COUNTIF(I$1:I40,"yes")+K$4+(K$2-K$4-(COUNTIF(I42:I$150,"no")+K$2-K$3)))</f>
        <v>0.94871794871794868</v>
      </c>
    </row>
    <row r="42" spans="1:14" x14ac:dyDescent="0.25">
      <c r="A42" t="s">
        <v>48</v>
      </c>
      <c r="B42" s="2" t="s">
        <v>94</v>
      </c>
      <c r="C42">
        <v>61</v>
      </c>
      <c r="D42">
        <v>544</v>
      </c>
      <c r="E42">
        <v>1</v>
      </c>
      <c r="F42">
        <v>734</v>
      </c>
      <c r="G42">
        <v>-64.099999999999994</v>
      </c>
      <c r="H42" s="1">
        <v>1.2999999999999999E-16</v>
      </c>
      <c r="I42" t="s">
        <v>104</v>
      </c>
      <c r="L42">
        <f>1-((COUNTIF(I43:I$150,"no")+K$2-K$3)/(K$2-K$4))</f>
        <v>3.5714285714285698E-2</v>
      </c>
      <c r="M42">
        <f>COUNTIF(I$1:I41,"yes")/K$4</f>
        <v>0.97435897435897434</v>
      </c>
      <c r="N42">
        <f>2*COUNTIF(I$1:I41,"yes")/(COUNTIF(I$1:I41,"yes")+K$4+(K$2-K$4-(COUNTIF(I43:I$150,"no")+K$2-K$3)))</f>
        <v>0.96202531645569622</v>
      </c>
    </row>
    <row r="43" spans="1:14" x14ac:dyDescent="0.25">
      <c r="A43" t="s">
        <v>49</v>
      </c>
      <c r="B43" s="2" t="s">
        <v>94</v>
      </c>
      <c r="C43">
        <v>62</v>
      </c>
      <c r="D43">
        <v>199</v>
      </c>
      <c r="E43">
        <v>1</v>
      </c>
      <c r="F43">
        <v>734</v>
      </c>
      <c r="G43">
        <v>-291.10000000000002</v>
      </c>
      <c r="H43" s="1">
        <v>2.0999999999999999E-8</v>
      </c>
      <c r="I43" t="s">
        <v>105</v>
      </c>
      <c r="L43">
        <f>1-((COUNTIF(I44:I$150,"no")+K$2-K$3)/(K$2-K$4))</f>
        <v>5.3571428571428603E-2</v>
      </c>
      <c r="M43">
        <f>COUNTIF(I$1:I42,"yes")/K$4</f>
        <v>1</v>
      </c>
      <c r="N43">
        <f>2*COUNTIF(I$1:I42,"yes")/(COUNTIF(I$1:I42,"yes")+K$4+(K$2-K$4-(COUNTIF(I44:I$150,"no")+K$2-K$3)))</f>
        <v>0.96296296296296291</v>
      </c>
    </row>
    <row r="44" spans="1:14" x14ac:dyDescent="0.25">
      <c r="A44" t="s">
        <v>50</v>
      </c>
      <c r="B44" s="2" t="s">
        <v>94</v>
      </c>
      <c r="C44">
        <v>61</v>
      </c>
      <c r="D44">
        <v>198</v>
      </c>
      <c r="E44">
        <v>1</v>
      </c>
      <c r="F44">
        <v>734</v>
      </c>
      <c r="G44">
        <v>-293.89999999999998</v>
      </c>
      <c r="H44" s="1">
        <v>2.6000000000000001E-8</v>
      </c>
      <c r="I44" t="s">
        <v>105</v>
      </c>
      <c r="L44">
        <f>1-((COUNTIF(I45:I$150,"no")+K$2-K$3)/(K$2-K$4))</f>
        <v>7.1428571428571397E-2</v>
      </c>
      <c r="M44">
        <f>COUNTIF(I$1:I43,"yes")/K$4</f>
        <v>1</v>
      </c>
      <c r="N44">
        <f>2*COUNTIF(I$1:I43,"yes")/(COUNTIF(I$1:I43,"yes")+K$4+(K$2-K$4-(COUNTIF(I45:I$150,"no")+K$2-K$3)))</f>
        <v>0.95121951219512191</v>
      </c>
    </row>
    <row r="45" spans="1:14" x14ac:dyDescent="0.25">
      <c r="A45" t="s">
        <v>51</v>
      </c>
      <c r="B45" s="2" t="s">
        <v>94</v>
      </c>
      <c r="C45">
        <v>62</v>
      </c>
      <c r="D45">
        <v>199</v>
      </c>
      <c r="E45">
        <v>1</v>
      </c>
      <c r="F45">
        <v>734</v>
      </c>
      <c r="G45">
        <v>-294.3</v>
      </c>
      <c r="H45" s="1">
        <v>2.7E-8</v>
      </c>
      <c r="I45" t="s">
        <v>105</v>
      </c>
      <c r="L45">
        <f>1-((COUNTIF(I46:I$150,"no")+K$2-K$3)/(K$2-K$4))</f>
        <v>8.9285714285714302E-2</v>
      </c>
      <c r="M45">
        <f>COUNTIF(I$1:I44,"yes")/K$4</f>
        <v>1</v>
      </c>
      <c r="N45">
        <f>2*COUNTIF(I$1:I44,"yes")/(COUNTIF(I$1:I44,"yes")+K$4+(K$2-K$4-(COUNTIF(I46:I$150,"no")+K$2-K$3)))</f>
        <v>0.93975903614457834</v>
      </c>
    </row>
    <row r="46" spans="1:14" x14ac:dyDescent="0.25">
      <c r="A46" t="s">
        <v>52</v>
      </c>
      <c r="B46" s="2" t="s">
        <v>94</v>
      </c>
      <c r="C46">
        <v>67</v>
      </c>
      <c r="D46">
        <v>205</v>
      </c>
      <c r="E46">
        <v>1</v>
      </c>
      <c r="F46">
        <v>734</v>
      </c>
      <c r="G46">
        <v>-294.89999999999998</v>
      </c>
      <c r="H46" s="1">
        <v>2.9000000000000002E-8</v>
      </c>
      <c r="I46" t="s">
        <v>105</v>
      </c>
      <c r="L46">
        <f>1-((COUNTIF(I47:I$150,"no")+K$2-K$3)/(K$2-K$4))</f>
        <v>0.1071428571428571</v>
      </c>
      <c r="M46">
        <f>COUNTIF(I$1:I45,"yes")/K$4</f>
        <v>1</v>
      </c>
      <c r="N46">
        <f>2*COUNTIF(I$1:I45,"yes")/(COUNTIF(I$1:I45,"yes")+K$4+(K$2-K$4-(COUNTIF(I47:I$150,"no")+K$2-K$3)))</f>
        <v>0.9285714285714286</v>
      </c>
    </row>
    <row r="47" spans="1:14" x14ac:dyDescent="0.25">
      <c r="A47" t="s">
        <v>53</v>
      </c>
      <c r="B47" s="2" t="s">
        <v>94</v>
      </c>
      <c r="C47">
        <v>68</v>
      </c>
      <c r="D47">
        <v>206</v>
      </c>
      <c r="E47">
        <v>1</v>
      </c>
      <c r="F47">
        <v>734</v>
      </c>
      <c r="G47">
        <v>-297.7</v>
      </c>
      <c r="H47" s="1">
        <v>3.5999999999999998E-8</v>
      </c>
      <c r="I47" t="s">
        <v>105</v>
      </c>
      <c r="L47">
        <f>1-((COUNTIF(I48:I$150,"no")+K$2-K$3)/(K$2-K$4))</f>
        <v>0.125</v>
      </c>
      <c r="M47">
        <f>COUNTIF(I$1:I46,"yes")/K$4</f>
        <v>1</v>
      </c>
      <c r="N47">
        <f>2*COUNTIF(I$1:I46,"yes")/(COUNTIF(I$1:I46,"yes")+K$4+(K$2-K$4-(COUNTIF(I48:I$150,"no")+K$2-K$3)))</f>
        <v>0.91764705882352937</v>
      </c>
    </row>
    <row r="48" spans="1:14" x14ac:dyDescent="0.25">
      <c r="A48" t="s">
        <v>54</v>
      </c>
      <c r="B48" s="2" t="s">
        <v>94</v>
      </c>
      <c r="C48">
        <v>65</v>
      </c>
      <c r="D48">
        <v>202</v>
      </c>
      <c r="E48">
        <v>1</v>
      </c>
      <c r="F48">
        <v>734</v>
      </c>
      <c r="G48">
        <v>-299.8</v>
      </c>
      <c r="H48" s="1">
        <v>4.3000000000000001E-8</v>
      </c>
      <c r="I48" t="s">
        <v>105</v>
      </c>
      <c r="L48">
        <f>1-((COUNTIF(I49:I$150,"no")+K$2-K$3)/(K$2-K$4))</f>
        <v>0.1428571428571429</v>
      </c>
      <c r="M48">
        <f>COUNTIF(I$1:I47,"yes")/K$4</f>
        <v>1</v>
      </c>
      <c r="N48">
        <f>2*COUNTIF(I$1:I47,"yes")/(COUNTIF(I$1:I47,"yes")+K$4+(K$2-K$4-(COUNTIF(I49:I$150,"no")+K$2-K$3)))</f>
        <v>0.90697674418604646</v>
      </c>
    </row>
    <row r="49" spans="1:14" x14ac:dyDescent="0.25">
      <c r="A49" t="s">
        <v>55</v>
      </c>
      <c r="B49" s="2" t="s">
        <v>94</v>
      </c>
      <c r="C49">
        <v>64</v>
      </c>
      <c r="D49">
        <v>201</v>
      </c>
      <c r="E49">
        <v>1</v>
      </c>
      <c r="F49">
        <v>734</v>
      </c>
      <c r="G49">
        <v>-300.10000000000002</v>
      </c>
      <c r="H49" s="1">
        <v>4.3999999999999997E-8</v>
      </c>
      <c r="I49" t="s">
        <v>105</v>
      </c>
      <c r="L49">
        <f>1-((COUNTIF(I50:I$150,"no")+K$2-K$3)/(K$2-K$4))</f>
        <v>0.1607142857142857</v>
      </c>
      <c r="M49">
        <f>COUNTIF(I$1:I48,"yes")/K$4</f>
        <v>1</v>
      </c>
      <c r="N49">
        <f>2*COUNTIF(I$1:I48,"yes")/(COUNTIF(I$1:I48,"yes")+K$4+(K$2-K$4-(COUNTIF(I50:I$150,"no")+K$2-K$3)))</f>
        <v>0.89655172413793105</v>
      </c>
    </row>
    <row r="50" spans="1:14" x14ac:dyDescent="0.25">
      <c r="A50" t="s">
        <v>56</v>
      </c>
      <c r="B50" s="2" t="s">
        <v>94</v>
      </c>
      <c r="C50">
        <v>65</v>
      </c>
      <c r="D50">
        <v>203</v>
      </c>
      <c r="E50">
        <v>1</v>
      </c>
      <c r="F50">
        <v>734</v>
      </c>
      <c r="G50">
        <v>-300.10000000000002</v>
      </c>
      <c r="H50" s="1">
        <v>4.3999999999999997E-8</v>
      </c>
      <c r="I50" t="s">
        <v>105</v>
      </c>
      <c r="L50">
        <f>1-((COUNTIF(I51:I$150,"no")+K$2-K$3)/(K$2-K$4))</f>
        <v>0.1785714285714286</v>
      </c>
      <c r="M50">
        <f>COUNTIF(I$1:I49,"yes")/K$4</f>
        <v>1</v>
      </c>
      <c r="N50">
        <f>2*COUNTIF(I$1:I49,"yes")/(COUNTIF(I$1:I49,"yes")+K$4+(K$2-K$4-(COUNTIF(I51:I$150,"no")+K$2-K$3)))</f>
        <v>0.88636363636363635</v>
      </c>
    </row>
    <row r="51" spans="1:14" x14ac:dyDescent="0.25">
      <c r="A51" t="s">
        <v>57</v>
      </c>
      <c r="B51" s="2" t="s">
        <v>94</v>
      </c>
      <c r="C51">
        <v>68</v>
      </c>
      <c r="D51">
        <v>206</v>
      </c>
      <c r="E51">
        <v>1</v>
      </c>
      <c r="F51">
        <v>734</v>
      </c>
      <c r="G51">
        <v>-300.60000000000002</v>
      </c>
      <c r="H51" s="1">
        <v>4.6000000000000002E-8</v>
      </c>
      <c r="I51" t="s">
        <v>105</v>
      </c>
      <c r="L51">
        <f>1-((COUNTIF(I52:I$150,"no")+K$2-K$3)/(K$2-K$4))</f>
        <v>0.1964285714285714</v>
      </c>
      <c r="M51">
        <f>COUNTIF(I$1:I50,"yes")/K$4</f>
        <v>1</v>
      </c>
      <c r="N51">
        <f>2*COUNTIF(I$1:I50,"yes")/(COUNTIF(I$1:I50,"yes")+K$4+(K$2-K$4-(COUNTIF(I52:I$150,"no")+K$2-K$3)))</f>
        <v>0.8764044943820225</v>
      </c>
    </row>
    <row r="52" spans="1:14" x14ac:dyDescent="0.25">
      <c r="A52" t="s">
        <v>58</v>
      </c>
      <c r="B52" s="2" t="s">
        <v>94</v>
      </c>
      <c r="C52">
        <v>63</v>
      </c>
      <c r="D52">
        <v>200</v>
      </c>
      <c r="E52">
        <v>1</v>
      </c>
      <c r="F52">
        <v>734</v>
      </c>
      <c r="G52">
        <v>-301</v>
      </c>
      <c r="H52" s="1">
        <v>4.6999999999999997E-8</v>
      </c>
      <c r="I52" t="s">
        <v>105</v>
      </c>
      <c r="L52">
        <f>1-((COUNTIF(I53:I$150,"no")+K$2-K$3)/(K$2-K$4))</f>
        <v>0.2142857142857143</v>
      </c>
      <c r="M52">
        <f>COUNTIF(I$1:I51,"yes")/K$4</f>
        <v>1</v>
      </c>
      <c r="N52">
        <f>2*COUNTIF(I$1:I51,"yes")/(COUNTIF(I$1:I51,"yes")+K$4+(K$2-K$4-(COUNTIF(I53:I$150,"no")+K$2-K$3)))</f>
        <v>0.8666666666666667</v>
      </c>
    </row>
    <row r="53" spans="1:14" x14ac:dyDescent="0.25">
      <c r="A53" t="s">
        <v>59</v>
      </c>
      <c r="B53" s="2" t="s">
        <v>94</v>
      </c>
      <c r="C53">
        <v>65</v>
      </c>
      <c r="D53">
        <v>202</v>
      </c>
      <c r="E53">
        <v>1</v>
      </c>
      <c r="F53">
        <v>734</v>
      </c>
      <c r="G53">
        <v>-301.39999999999998</v>
      </c>
      <c r="H53" s="1">
        <v>4.9000000000000002E-8</v>
      </c>
      <c r="I53" t="s">
        <v>105</v>
      </c>
      <c r="L53">
        <f>1-((COUNTIF(I54:I$150,"no")+K$2-K$3)/(K$2-K$4))</f>
        <v>0.2321428571428571</v>
      </c>
      <c r="M53">
        <f>COUNTIF(I$1:I52,"yes")/K$4</f>
        <v>1</v>
      </c>
      <c r="N53">
        <f>2*COUNTIF(I$1:I52,"yes")/(COUNTIF(I$1:I52,"yes")+K$4+(K$2-K$4-(COUNTIF(I54:I$150,"no")+K$2-K$3)))</f>
        <v>0.8571428571428571</v>
      </c>
    </row>
    <row r="54" spans="1:14" x14ac:dyDescent="0.25">
      <c r="A54" t="s">
        <v>60</v>
      </c>
      <c r="B54" s="2" t="s">
        <v>94</v>
      </c>
      <c r="C54">
        <v>63</v>
      </c>
      <c r="D54">
        <v>200</v>
      </c>
      <c r="E54">
        <v>1</v>
      </c>
      <c r="F54">
        <v>734</v>
      </c>
      <c r="G54">
        <v>-303.7</v>
      </c>
      <c r="H54" s="1">
        <v>5.8999999999999999E-8</v>
      </c>
      <c r="I54" t="s">
        <v>105</v>
      </c>
      <c r="L54">
        <f>1-((COUNTIF(I55:I$150,"no")+K$2-K$3)/(K$2-K$4))</f>
        <v>0.25</v>
      </c>
      <c r="M54">
        <f>COUNTIF(I$1:I53,"yes")/K$4</f>
        <v>1</v>
      </c>
      <c r="N54">
        <f>2*COUNTIF(I$1:I53,"yes")/(COUNTIF(I$1:I53,"yes")+K$4+(K$2-K$4-(COUNTIF(I55:I$150,"no")+K$2-K$3)))</f>
        <v>0.84782608695652173</v>
      </c>
    </row>
    <row r="55" spans="1:14" x14ac:dyDescent="0.25">
      <c r="A55" t="s">
        <v>61</v>
      </c>
      <c r="B55" s="2" t="s">
        <v>94</v>
      </c>
      <c r="C55">
        <v>63</v>
      </c>
      <c r="D55">
        <v>200</v>
      </c>
      <c r="E55">
        <v>1</v>
      </c>
      <c r="F55">
        <v>734</v>
      </c>
      <c r="G55">
        <v>-306.7</v>
      </c>
      <c r="H55" s="1">
        <v>7.6000000000000006E-8</v>
      </c>
      <c r="I55" t="s">
        <v>105</v>
      </c>
      <c r="L55">
        <f>1-((COUNTIF(I56:I$150,"no")+K$2-K$3)/(K$2-K$4))</f>
        <v>0.2678571428571429</v>
      </c>
      <c r="M55">
        <f>COUNTIF(I$1:I54,"yes")/K$4</f>
        <v>1</v>
      </c>
      <c r="N55">
        <f>2*COUNTIF(I$1:I54,"yes")/(COUNTIF(I$1:I54,"yes")+K$4+(K$2-K$4-(COUNTIF(I56:I$150,"no")+K$2-K$3)))</f>
        <v>0.83870967741935487</v>
      </c>
    </row>
    <row r="56" spans="1:14" x14ac:dyDescent="0.25">
      <c r="A56" t="s">
        <v>62</v>
      </c>
      <c r="B56" s="2" t="s">
        <v>94</v>
      </c>
      <c r="C56">
        <v>70</v>
      </c>
      <c r="D56">
        <v>208</v>
      </c>
      <c r="E56">
        <v>1</v>
      </c>
      <c r="F56">
        <v>734</v>
      </c>
      <c r="G56">
        <v>-313.39999999999998</v>
      </c>
      <c r="H56" s="1">
        <v>1.3E-7</v>
      </c>
      <c r="I56" t="s">
        <v>105</v>
      </c>
      <c r="L56">
        <f>1-((COUNTIF(I57:I$150,"no")+K$2-K$3)/(K$2-K$4))</f>
        <v>0.2857142857142857</v>
      </c>
      <c r="M56">
        <f>COUNTIF(I$1:I55,"yes")/K$4</f>
        <v>1</v>
      </c>
      <c r="N56">
        <f>2*COUNTIF(I$1:I55,"yes")/(COUNTIF(I$1:I55,"yes")+K$4+(K$2-K$4-(COUNTIF(I57:I$150,"no")+K$2-K$3)))</f>
        <v>0.82978723404255317</v>
      </c>
    </row>
    <row r="57" spans="1:14" x14ac:dyDescent="0.25">
      <c r="A57" t="s">
        <v>63</v>
      </c>
      <c r="B57" s="2" t="s">
        <v>94</v>
      </c>
      <c r="C57">
        <v>70</v>
      </c>
      <c r="D57">
        <v>208</v>
      </c>
      <c r="E57">
        <v>1</v>
      </c>
      <c r="F57">
        <v>734</v>
      </c>
      <c r="G57">
        <v>-313.39999999999998</v>
      </c>
      <c r="H57" s="1">
        <v>1.3E-7</v>
      </c>
      <c r="I57" t="s">
        <v>105</v>
      </c>
      <c r="L57">
        <f>1-((COUNTIF(I58:I$150,"no")+K$2-K$3)/(K$2-K$4))</f>
        <v>0.3035714285714286</v>
      </c>
      <c r="M57">
        <f>COUNTIF(I$1:I56,"yes")/K$4</f>
        <v>1</v>
      </c>
      <c r="N57">
        <f>2*COUNTIF(I$1:I56,"yes")/(COUNTIF(I$1:I56,"yes")+K$4+(K$2-K$4-(COUNTIF(I58:I$150,"no")+K$2-K$3)))</f>
        <v>0.82105263157894737</v>
      </c>
    </row>
    <row r="58" spans="1:14" x14ac:dyDescent="0.25">
      <c r="A58" t="s">
        <v>64</v>
      </c>
      <c r="B58" s="2" t="s">
        <v>94</v>
      </c>
      <c r="C58">
        <v>67</v>
      </c>
      <c r="D58">
        <v>205</v>
      </c>
      <c r="E58">
        <v>1</v>
      </c>
      <c r="F58">
        <v>734</v>
      </c>
      <c r="G58">
        <v>-313.5</v>
      </c>
      <c r="H58" s="1">
        <v>1.3E-7</v>
      </c>
      <c r="I58" t="s">
        <v>105</v>
      </c>
      <c r="L58">
        <f>1-((COUNTIF(I59:I$150,"no")+K$2-K$3)/(K$2-K$4))</f>
        <v>0.3214285714285714</v>
      </c>
      <c r="M58">
        <f>COUNTIF(I$1:I57,"yes")/K$4</f>
        <v>1</v>
      </c>
      <c r="N58">
        <f>2*COUNTIF(I$1:I57,"yes")/(COUNTIF(I$1:I57,"yes")+K$4+(K$2-K$4-(COUNTIF(I59:I$150,"no")+K$2-K$3)))</f>
        <v>0.8125</v>
      </c>
    </row>
    <row r="59" spans="1:14" x14ac:dyDescent="0.25">
      <c r="A59" t="s">
        <v>65</v>
      </c>
      <c r="B59" s="2" t="s">
        <v>94</v>
      </c>
      <c r="C59">
        <v>65</v>
      </c>
      <c r="D59">
        <v>202</v>
      </c>
      <c r="E59">
        <v>1</v>
      </c>
      <c r="F59">
        <v>734</v>
      </c>
      <c r="G59">
        <v>-315.2</v>
      </c>
      <c r="H59" s="1">
        <v>1.4999999999999999E-7</v>
      </c>
      <c r="I59" t="s">
        <v>105</v>
      </c>
      <c r="L59">
        <f>1-((COUNTIF(I60:I$150,"no")+K$2-K$3)/(K$2-K$4))</f>
        <v>0.3392857142857143</v>
      </c>
      <c r="M59">
        <f>COUNTIF(I$1:I58,"yes")/K$4</f>
        <v>1</v>
      </c>
      <c r="N59">
        <f>2*COUNTIF(I$1:I58,"yes")/(COUNTIF(I$1:I58,"yes")+K$4+(K$2-K$4-(COUNTIF(I60:I$150,"no")+K$2-K$3)))</f>
        <v>0.80412371134020622</v>
      </c>
    </row>
    <row r="60" spans="1:14" x14ac:dyDescent="0.25">
      <c r="A60" t="s">
        <v>66</v>
      </c>
      <c r="B60" s="2" t="s">
        <v>94</v>
      </c>
      <c r="C60">
        <v>62</v>
      </c>
      <c r="D60">
        <v>199</v>
      </c>
      <c r="E60">
        <v>1</v>
      </c>
      <c r="F60">
        <v>734</v>
      </c>
      <c r="G60">
        <v>-319.89999999999998</v>
      </c>
      <c r="H60" s="1">
        <v>2.2999999999999999E-7</v>
      </c>
      <c r="I60" t="s">
        <v>105</v>
      </c>
      <c r="L60">
        <f>1-((COUNTIF(I61:I$150,"no")+K$2-K$3)/(K$2-K$4))</f>
        <v>0.3571428571428571</v>
      </c>
      <c r="M60">
        <f>COUNTIF(I$1:I59,"yes")/K$4</f>
        <v>1</v>
      </c>
      <c r="N60">
        <f>2*COUNTIF(I$1:I59,"yes")/(COUNTIF(I$1:I59,"yes")+K$4+(K$2-K$4-(COUNTIF(I61:I$150,"no")+K$2-K$3)))</f>
        <v>0.79591836734693877</v>
      </c>
    </row>
    <row r="61" spans="1:14" x14ac:dyDescent="0.25">
      <c r="A61" t="s">
        <v>67</v>
      </c>
      <c r="B61" s="2" t="s">
        <v>94</v>
      </c>
      <c r="C61">
        <v>65</v>
      </c>
      <c r="D61">
        <v>202</v>
      </c>
      <c r="E61">
        <v>1</v>
      </c>
      <c r="F61">
        <v>734</v>
      </c>
      <c r="G61">
        <v>-320.2</v>
      </c>
      <c r="H61" s="1">
        <v>2.2999999999999999E-7</v>
      </c>
      <c r="I61" t="s">
        <v>105</v>
      </c>
      <c r="L61">
        <f>1-((COUNTIF(I62:I$150,"no")+K$2-K$3)/(K$2-K$4))</f>
        <v>0.375</v>
      </c>
      <c r="M61">
        <f>COUNTIF(I$1:I60,"yes")/K$4</f>
        <v>1</v>
      </c>
      <c r="N61">
        <f>2*COUNTIF(I$1:I60,"yes")/(COUNTIF(I$1:I60,"yes")+K$4+(K$2-K$4-(COUNTIF(I62:I$150,"no")+K$2-K$3)))</f>
        <v>0.78787878787878785</v>
      </c>
    </row>
    <row r="62" spans="1:14" x14ac:dyDescent="0.25">
      <c r="A62" t="s">
        <v>68</v>
      </c>
      <c r="B62" s="2" t="s">
        <v>94</v>
      </c>
      <c r="C62">
        <v>63</v>
      </c>
      <c r="D62">
        <v>201</v>
      </c>
      <c r="E62">
        <v>1</v>
      </c>
      <c r="F62">
        <v>734</v>
      </c>
      <c r="G62">
        <v>-320.3</v>
      </c>
      <c r="H62" s="1">
        <v>2.2999999999999999E-7</v>
      </c>
      <c r="I62" t="s">
        <v>105</v>
      </c>
      <c r="L62">
        <f>1-((COUNTIF(I63:I$150,"no")+K$2-K$3)/(K$2-K$4))</f>
        <v>0.3928571428571429</v>
      </c>
      <c r="M62">
        <f>COUNTIF(I$1:I61,"yes")/K$4</f>
        <v>1</v>
      </c>
      <c r="N62">
        <f>2*COUNTIF(I$1:I61,"yes")/(COUNTIF(I$1:I61,"yes")+K$4+(K$2-K$4-(COUNTIF(I63:I$150,"no")+K$2-K$3)))</f>
        <v>0.78</v>
      </c>
    </row>
    <row r="63" spans="1:14" x14ac:dyDescent="0.25">
      <c r="A63" t="s">
        <v>69</v>
      </c>
      <c r="B63" s="2" t="s">
        <v>94</v>
      </c>
      <c r="C63">
        <v>60</v>
      </c>
      <c r="D63">
        <v>197</v>
      </c>
      <c r="E63">
        <v>1</v>
      </c>
      <c r="F63">
        <v>734</v>
      </c>
      <c r="G63">
        <v>-322.60000000000002</v>
      </c>
      <c r="H63" s="1">
        <v>2.8000000000000002E-7</v>
      </c>
      <c r="I63" t="s">
        <v>105</v>
      </c>
      <c r="L63">
        <f>1-((COUNTIF(I64:I$150,"no")+K$2-K$3)/(K$2-K$4))</f>
        <v>0.4107142857142857</v>
      </c>
      <c r="M63">
        <f>COUNTIF(I$1:I62,"yes")/K$4</f>
        <v>1</v>
      </c>
      <c r="N63">
        <f>2*COUNTIF(I$1:I62,"yes")/(COUNTIF(I$1:I62,"yes")+K$4+(K$2-K$4-(COUNTIF(I64:I$150,"no")+K$2-K$3)))</f>
        <v>0.7722772277227723</v>
      </c>
    </row>
    <row r="64" spans="1:14" x14ac:dyDescent="0.25">
      <c r="A64" t="s">
        <v>70</v>
      </c>
      <c r="B64" s="2" t="s">
        <v>94</v>
      </c>
      <c r="C64">
        <v>65</v>
      </c>
      <c r="D64">
        <v>202</v>
      </c>
      <c r="E64">
        <v>1</v>
      </c>
      <c r="F64">
        <v>734</v>
      </c>
      <c r="G64">
        <v>-329.2</v>
      </c>
      <c r="H64" s="1">
        <v>4.8999999999999997E-7</v>
      </c>
      <c r="I64" t="s">
        <v>105</v>
      </c>
      <c r="L64">
        <f>1-((COUNTIF(I65:I$150,"no")+K$2-K$3)/(K$2-K$4))</f>
        <v>0.4285714285714286</v>
      </c>
      <c r="M64">
        <f>COUNTIF(I$1:I63,"yes")/K$4</f>
        <v>1</v>
      </c>
      <c r="N64">
        <f>2*COUNTIF(I$1:I63,"yes")/(COUNTIF(I$1:I63,"yes")+K$4+(K$2-K$4-(COUNTIF(I65:I$150,"no")+K$2-K$3)))</f>
        <v>0.76470588235294112</v>
      </c>
    </row>
    <row r="65" spans="1:14" x14ac:dyDescent="0.25">
      <c r="A65" t="s">
        <v>71</v>
      </c>
      <c r="B65" s="2" t="s">
        <v>94</v>
      </c>
      <c r="C65">
        <v>65</v>
      </c>
      <c r="D65">
        <v>202</v>
      </c>
      <c r="E65">
        <v>1</v>
      </c>
      <c r="F65">
        <v>734</v>
      </c>
      <c r="G65">
        <v>-330.2</v>
      </c>
      <c r="H65" s="1">
        <v>5.4000000000000002E-7</v>
      </c>
      <c r="I65" t="s">
        <v>105</v>
      </c>
      <c r="L65">
        <f>1-((COUNTIF(I66:I$150,"no")+K$2-K$3)/(K$2-K$4))</f>
        <v>0.4464285714285714</v>
      </c>
      <c r="M65">
        <f>COUNTIF(I$1:I64,"yes")/K$4</f>
        <v>1</v>
      </c>
      <c r="N65">
        <f>2*COUNTIF(I$1:I64,"yes")/(COUNTIF(I$1:I64,"yes")+K$4+(K$2-K$4-(COUNTIF(I66:I$150,"no")+K$2-K$3)))</f>
        <v>0.75728155339805825</v>
      </c>
    </row>
    <row r="66" spans="1:14" x14ac:dyDescent="0.25">
      <c r="A66" t="s">
        <v>72</v>
      </c>
      <c r="B66" s="2" t="s">
        <v>94</v>
      </c>
      <c r="C66">
        <v>62</v>
      </c>
      <c r="D66">
        <v>199</v>
      </c>
      <c r="E66">
        <v>1</v>
      </c>
      <c r="F66">
        <v>734</v>
      </c>
      <c r="G66">
        <v>-331.1</v>
      </c>
      <c r="H66" s="1">
        <v>5.7999999999999995E-7</v>
      </c>
      <c r="I66" t="s">
        <v>105</v>
      </c>
      <c r="L66">
        <f>1-((COUNTIF(I67:I$150,"no")+K$2-K$3)/(K$2-K$4))</f>
        <v>0.4642857142857143</v>
      </c>
      <c r="M66">
        <f>COUNTIF(I$1:I65,"yes")/K$4</f>
        <v>1</v>
      </c>
      <c r="N66">
        <f>2*COUNTIF(I$1:I65,"yes")/(COUNTIF(I$1:I65,"yes")+K$4+(K$2-K$4-(COUNTIF(I67:I$150,"no")+K$2-K$3)))</f>
        <v>0.75</v>
      </c>
    </row>
    <row r="67" spans="1:14" x14ac:dyDescent="0.25">
      <c r="A67" t="s">
        <v>73</v>
      </c>
      <c r="B67" s="2" t="s">
        <v>94</v>
      </c>
      <c r="C67">
        <v>64</v>
      </c>
      <c r="D67">
        <v>201</v>
      </c>
      <c r="E67">
        <v>1</v>
      </c>
      <c r="F67">
        <v>734</v>
      </c>
      <c r="G67">
        <v>-331.4</v>
      </c>
      <c r="H67" s="1">
        <v>5.8999999999999996E-7</v>
      </c>
      <c r="I67" t="s">
        <v>105</v>
      </c>
      <c r="L67">
        <f>1-((COUNTIF(I68:I$150,"no")+K$2-K$3)/(K$2-K$4))</f>
        <v>0.4821428571428571</v>
      </c>
      <c r="M67">
        <f>COUNTIF(I$1:I66,"yes")/K$4</f>
        <v>1</v>
      </c>
      <c r="N67">
        <f>2*COUNTIF(I$1:I66,"yes")/(COUNTIF(I$1:I66,"yes")+K$4+(K$2-K$4-(COUNTIF(I68:I$150,"no")+K$2-K$3)))</f>
        <v>0.74285714285714288</v>
      </c>
    </row>
    <row r="68" spans="1:14" x14ac:dyDescent="0.25">
      <c r="A68" t="s">
        <v>74</v>
      </c>
      <c r="B68" s="2" t="s">
        <v>94</v>
      </c>
      <c r="C68">
        <v>60</v>
      </c>
      <c r="D68">
        <v>197</v>
      </c>
      <c r="E68">
        <v>1</v>
      </c>
      <c r="F68">
        <v>734</v>
      </c>
      <c r="G68">
        <v>-340.5</v>
      </c>
      <c r="H68" s="1">
        <v>1.3E-6</v>
      </c>
      <c r="I68" t="s">
        <v>105</v>
      </c>
      <c r="L68">
        <f>1-((COUNTIF(I69:I$150,"no")+K$2-K$3)/(K$2-K$4))</f>
        <v>0.5</v>
      </c>
      <c r="M68">
        <f>COUNTIF(I$1:I67,"yes")/K$4</f>
        <v>1</v>
      </c>
      <c r="N68">
        <f>2*COUNTIF(I$1:I67,"yes")/(COUNTIF(I$1:I67,"yes")+K$4+(K$2-K$4-(COUNTIF(I69:I$150,"no")+K$2-K$3)))</f>
        <v>0.73584905660377353</v>
      </c>
    </row>
    <row r="69" spans="1:14" x14ac:dyDescent="0.25">
      <c r="A69" t="s">
        <v>75</v>
      </c>
      <c r="B69" s="2" t="s">
        <v>94</v>
      </c>
      <c r="C69">
        <v>60</v>
      </c>
      <c r="D69">
        <v>197</v>
      </c>
      <c r="E69">
        <v>1</v>
      </c>
      <c r="F69">
        <v>734</v>
      </c>
      <c r="G69">
        <v>-349.5</v>
      </c>
      <c r="H69" s="1">
        <v>2.7E-6</v>
      </c>
      <c r="I69" t="s">
        <v>105</v>
      </c>
      <c r="L69">
        <f>1-((COUNTIF(I70:I$150,"no")+K$2-K$3)/(K$2-K$4))</f>
        <v>0.51785714285714279</v>
      </c>
      <c r="M69">
        <f>COUNTIF(I$1:I68,"yes")/K$4</f>
        <v>1</v>
      </c>
      <c r="N69">
        <f>2*COUNTIF(I$1:I68,"yes")/(COUNTIF(I$1:I68,"yes")+K$4+(K$2-K$4-(COUNTIF(I70:I$150,"no")+K$2-K$3)))</f>
        <v>0.7289719626168224</v>
      </c>
    </row>
    <row r="70" spans="1:14" x14ac:dyDescent="0.25">
      <c r="A70" t="s">
        <v>76</v>
      </c>
      <c r="B70" s="2" t="s">
        <v>94</v>
      </c>
      <c r="C70">
        <v>67</v>
      </c>
      <c r="D70">
        <v>204</v>
      </c>
      <c r="E70">
        <v>1</v>
      </c>
      <c r="F70">
        <v>734</v>
      </c>
      <c r="G70">
        <v>-349.5</v>
      </c>
      <c r="H70" s="1">
        <v>2.7E-6</v>
      </c>
      <c r="I70" t="s">
        <v>105</v>
      </c>
      <c r="L70">
        <f>1-((COUNTIF(I71:I$150,"no")+K$2-K$3)/(K$2-K$4))</f>
        <v>0.5357142857142857</v>
      </c>
      <c r="M70">
        <f>COUNTIF(I$1:I69,"yes")/K$4</f>
        <v>1</v>
      </c>
      <c r="N70">
        <f>2*COUNTIF(I$1:I69,"yes")/(COUNTIF(I$1:I69,"yes")+K$4+(K$2-K$4-(COUNTIF(I71:I$150,"no")+K$2-K$3)))</f>
        <v>0.72222222222222221</v>
      </c>
    </row>
    <row r="71" spans="1:14" x14ac:dyDescent="0.25">
      <c r="A71" t="s">
        <v>77</v>
      </c>
      <c r="B71" s="2" t="s">
        <v>94</v>
      </c>
      <c r="C71">
        <v>60</v>
      </c>
      <c r="D71">
        <v>196</v>
      </c>
      <c r="E71">
        <v>1</v>
      </c>
      <c r="F71">
        <v>734</v>
      </c>
      <c r="G71">
        <v>-355.4</v>
      </c>
      <c r="H71" s="1">
        <v>4.4000000000000002E-6</v>
      </c>
      <c r="I71" t="s">
        <v>105</v>
      </c>
      <c r="L71">
        <f>1-((COUNTIF(I72:I$150,"no")+K$2-K$3)/(K$2-K$4))</f>
        <v>0.5535714285714286</v>
      </c>
      <c r="M71">
        <f>COUNTIF(I$1:I70,"yes")/K$4</f>
        <v>1</v>
      </c>
      <c r="N71">
        <f>2*COUNTIF(I$1:I70,"yes")/(COUNTIF(I$1:I70,"yes")+K$4+(K$2-K$4-(COUNTIF(I72:I$150,"no")+K$2-K$3)))</f>
        <v>0.7155963302752294</v>
      </c>
    </row>
    <row r="72" spans="1:14" x14ac:dyDescent="0.25">
      <c r="A72" t="s">
        <v>78</v>
      </c>
      <c r="B72" s="2" t="s">
        <v>94</v>
      </c>
      <c r="C72">
        <v>59</v>
      </c>
      <c r="D72">
        <v>196</v>
      </c>
      <c r="E72">
        <v>1</v>
      </c>
      <c r="F72">
        <v>734</v>
      </c>
      <c r="G72">
        <v>-358.2</v>
      </c>
      <c r="H72" s="1">
        <v>5.4999999999999999E-6</v>
      </c>
      <c r="I72" t="s">
        <v>105</v>
      </c>
      <c r="L72">
        <f>1-((COUNTIF(I73:I$150,"no")+K$2-K$3)/(K$2-K$4))</f>
        <v>0.5714285714285714</v>
      </c>
      <c r="M72">
        <f>COUNTIF(I$1:I71,"yes")/K$4</f>
        <v>1</v>
      </c>
      <c r="N72">
        <f>2*COUNTIF(I$1:I71,"yes")/(COUNTIF(I$1:I71,"yes")+K$4+(K$2-K$4-(COUNTIF(I73:I$150,"no")+K$2-K$3)))</f>
        <v>0.70909090909090911</v>
      </c>
    </row>
    <row r="73" spans="1:14" x14ac:dyDescent="0.25">
      <c r="A73" t="s">
        <v>79</v>
      </c>
      <c r="B73" s="2" t="s">
        <v>94</v>
      </c>
      <c r="C73">
        <v>65</v>
      </c>
      <c r="D73">
        <v>202</v>
      </c>
      <c r="E73">
        <v>1</v>
      </c>
      <c r="F73">
        <v>734</v>
      </c>
      <c r="G73">
        <v>-360.4</v>
      </c>
      <c r="H73" s="1">
        <v>6.6000000000000003E-6</v>
      </c>
      <c r="I73" t="s">
        <v>105</v>
      </c>
      <c r="L73">
        <f>1-((COUNTIF(I74:I$150,"no")+K$2-K$3)/(K$2-K$4))</f>
        <v>0.5892857142857143</v>
      </c>
      <c r="M73">
        <f>COUNTIF(I$1:I72,"yes")/K$4</f>
        <v>1</v>
      </c>
      <c r="N73">
        <f>2*COUNTIF(I$1:I72,"yes")/(COUNTIF(I$1:I72,"yes")+K$4+(K$2-K$4-(COUNTIF(I74:I$150,"no")+K$2-K$3)))</f>
        <v>0.70270270270270274</v>
      </c>
    </row>
    <row r="74" spans="1:14" x14ac:dyDescent="0.25">
      <c r="A74" t="s">
        <v>80</v>
      </c>
      <c r="B74" s="2" t="s">
        <v>94</v>
      </c>
      <c r="C74">
        <v>63</v>
      </c>
      <c r="D74">
        <v>200</v>
      </c>
      <c r="E74">
        <v>1</v>
      </c>
      <c r="F74">
        <v>734</v>
      </c>
      <c r="G74">
        <v>-363.3</v>
      </c>
      <c r="H74" s="1">
        <v>8.3999999999999992E-6</v>
      </c>
      <c r="I74" t="s">
        <v>105</v>
      </c>
      <c r="L74">
        <f>1-((COUNTIF(I75:I$150,"no")+K$2-K$3)/(K$2-K$4))</f>
        <v>0.60714285714285721</v>
      </c>
      <c r="M74">
        <f>COUNTIF(I$1:I73,"yes")/K$4</f>
        <v>1</v>
      </c>
      <c r="N74">
        <f>2*COUNTIF(I$1:I73,"yes")/(COUNTIF(I$1:I73,"yes")+K$4+(K$2-K$4-(COUNTIF(I75:I$150,"no")+K$2-K$3)))</f>
        <v>0.6964285714285714</v>
      </c>
    </row>
    <row r="75" spans="1:14" x14ac:dyDescent="0.25">
      <c r="A75" t="s">
        <v>81</v>
      </c>
      <c r="B75" s="2" t="s">
        <v>94</v>
      </c>
      <c r="C75">
        <v>71</v>
      </c>
      <c r="D75">
        <v>208</v>
      </c>
      <c r="E75">
        <v>1</v>
      </c>
      <c r="F75">
        <v>734</v>
      </c>
      <c r="G75">
        <v>-367.8</v>
      </c>
      <c r="H75" s="1">
        <v>1.2E-5</v>
      </c>
      <c r="I75" t="s">
        <v>105</v>
      </c>
      <c r="L75">
        <f>1-((COUNTIF(I76:I$150,"no")+K$2-K$3)/(K$2-K$4))</f>
        <v>0.625</v>
      </c>
      <c r="M75">
        <f>COUNTIF(I$1:I74,"yes")/K$4</f>
        <v>1</v>
      </c>
      <c r="N75">
        <f>2*COUNTIF(I$1:I74,"yes")/(COUNTIF(I$1:I74,"yes")+K$4+(K$2-K$4-(COUNTIF(I76:I$150,"no")+K$2-K$3)))</f>
        <v>0.69026548672566368</v>
      </c>
    </row>
    <row r="76" spans="1:14" x14ac:dyDescent="0.25">
      <c r="A76" t="s">
        <v>82</v>
      </c>
      <c r="B76" s="2" t="s">
        <v>94</v>
      </c>
      <c r="C76">
        <v>62</v>
      </c>
      <c r="D76">
        <v>199</v>
      </c>
      <c r="E76">
        <v>1</v>
      </c>
      <c r="F76">
        <v>734</v>
      </c>
      <c r="G76">
        <v>-377.5</v>
      </c>
      <c r="H76" s="1">
        <v>2.6999999999999999E-5</v>
      </c>
      <c r="I76" t="s">
        <v>105</v>
      </c>
      <c r="L76">
        <f>1-((COUNTIF(I77:I$150,"no")+K$2-K$3)/(K$2-K$4))</f>
        <v>0.64285714285714279</v>
      </c>
      <c r="M76">
        <f>COUNTIF(I$1:I75,"yes")/K$4</f>
        <v>1</v>
      </c>
      <c r="N76">
        <f>2*COUNTIF(I$1:I75,"yes")/(COUNTIF(I$1:I75,"yes")+K$4+(K$2-K$4-(COUNTIF(I77:I$150,"no")+K$2-K$3)))</f>
        <v>0.68421052631578949</v>
      </c>
    </row>
    <row r="77" spans="1:14" x14ac:dyDescent="0.25">
      <c r="A77" t="s">
        <v>83</v>
      </c>
      <c r="B77" s="2" t="s">
        <v>94</v>
      </c>
      <c r="C77">
        <v>59</v>
      </c>
      <c r="D77">
        <v>196</v>
      </c>
      <c r="E77">
        <v>1</v>
      </c>
      <c r="F77">
        <v>734</v>
      </c>
      <c r="G77">
        <v>-380.4</v>
      </c>
      <c r="H77" s="1">
        <v>3.4999999999999997E-5</v>
      </c>
      <c r="I77" t="s">
        <v>105</v>
      </c>
      <c r="L77">
        <f>1-((COUNTIF(I78:I$150,"no")+K$2-K$3)/(K$2-K$4))</f>
        <v>0.6607142857142857</v>
      </c>
      <c r="M77">
        <f>COUNTIF(I$1:I76,"yes")/K$4</f>
        <v>1</v>
      </c>
      <c r="N77">
        <f>2*COUNTIF(I$1:I76,"yes")/(COUNTIF(I$1:I76,"yes")+K$4+(K$2-K$4-(COUNTIF(I78:I$150,"no")+K$2-K$3)))</f>
        <v>0.67826086956521736</v>
      </c>
    </row>
    <row r="78" spans="1:14" x14ac:dyDescent="0.25">
      <c r="A78" t="s">
        <v>84</v>
      </c>
      <c r="B78" s="2" t="s">
        <v>94</v>
      </c>
      <c r="C78">
        <v>61</v>
      </c>
      <c r="D78">
        <v>198</v>
      </c>
      <c r="E78">
        <v>1</v>
      </c>
      <c r="F78">
        <v>734</v>
      </c>
      <c r="G78">
        <v>-383.8</v>
      </c>
      <c r="H78" s="1">
        <v>4.6E-5</v>
      </c>
      <c r="I78" t="s">
        <v>105</v>
      </c>
      <c r="L78">
        <f>1-((COUNTIF(I79:I$150,"no")+K$2-K$3)/(K$2-K$4))</f>
        <v>0.6785714285714286</v>
      </c>
      <c r="M78">
        <f>COUNTIF(I$1:I77,"yes")/K$4</f>
        <v>1</v>
      </c>
      <c r="N78">
        <f>2*COUNTIF(I$1:I77,"yes")/(COUNTIF(I$1:I77,"yes")+K$4+(K$2-K$4-(COUNTIF(I79:I$150,"no")+K$2-K$3)))</f>
        <v>0.67241379310344829</v>
      </c>
    </row>
    <row r="79" spans="1:14" x14ac:dyDescent="0.25">
      <c r="A79" t="s">
        <v>85</v>
      </c>
      <c r="B79" s="2" t="s">
        <v>94</v>
      </c>
      <c r="C79">
        <v>61</v>
      </c>
      <c r="D79">
        <v>199</v>
      </c>
      <c r="E79">
        <v>1</v>
      </c>
      <c r="F79">
        <v>734</v>
      </c>
      <c r="G79">
        <v>-384.6</v>
      </c>
      <c r="H79" s="1">
        <v>4.8999999999999998E-5</v>
      </c>
      <c r="I79" t="s">
        <v>105</v>
      </c>
      <c r="L79">
        <f>1-((COUNTIF(I80:I$150,"no")+K$2-K$3)/(K$2-K$4))</f>
        <v>0.6964285714285714</v>
      </c>
      <c r="M79">
        <f>COUNTIF(I$1:I78,"yes")/K$4</f>
        <v>1</v>
      </c>
      <c r="N79">
        <f>2*COUNTIF(I$1:I78,"yes")/(COUNTIF(I$1:I78,"yes")+K$4+(K$2-K$4-(COUNTIF(I80:I$150,"no")+K$2-K$3)))</f>
        <v>0.66666666666666663</v>
      </c>
    </row>
    <row r="80" spans="1:14" x14ac:dyDescent="0.25">
      <c r="A80" t="s">
        <v>86</v>
      </c>
      <c r="B80" s="2" t="s">
        <v>94</v>
      </c>
      <c r="C80">
        <v>71</v>
      </c>
      <c r="D80">
        <v>208</v>
      </c>
      <c r="E80">
        <v>1</v>
      </c>
      <c r="F80">
        <v>734</v>
      </c>
      <c r="G80">
        <v>-389</v>
      </c>
      <c r="H80" s="1">
        <v>7.1000000000000005E-5</v>
      </c>
      <c r="I80" t="s">
        <v>105</v>
      </c>
      <c r="L80">
        <f>1-((COUNTIF(I81:I$150,"no")+K$2-K$3)/(K$2-K$4))</f>
        <v>0.7142857142857143</v>
      </c>
      <c r="M80">
        <f>COUNTIF(I$1:I79,"yes")/K$4</f>
        <v>1</v>
      </c>
      <c r="N80">
        <f>2*COUNTIF(I$1:I79,"yes")/(COUNTIF(I$1:I79,"yes")+K$4+(K$2-K$4-(COUNTIF(I81:I$150,"no")+K$2-K$3)))</f>
        <v>0.66101694915254239</v>
      </c>
    </row>
    <row r="81" spans="1:14" x14ac:dyDescent="0.25">
      <c r="A81" t="s">
        <v>87</v>
      </c>
      <c r="B81" s="2" t="s">
        <v>94</v>
      </c>
      <c r="C81">
        <v>62</v>
      </c>
      <c r="D81">
        <v>200</v>
      </c>
      <c r="E81">
        <v>1</v>
      </c>
      <c r="F81">
        <v>734</v>
      </c>
      <c r="G81">
        <v>-397.3</v>
      </c>
      <c r="H81">
        <v>1.3999999999999999E-4</v>
      </c>
      <c r="I81" t="s">
        <v>105</v>
      </c>
      <c r="L81">
        <f>1-((COUNTIF(I82:I$150,"no")+K$2-K$3)/(K$2-K$4))</f>
        <v>0.73214285714285721</v>
      </c>
      <c r="M81">
        <f>COUNTIF(I$1:I80,"yes")/K$4</f>
        <v>1</v>
      </c>
      <c r="N81">
        <f>2*COUNTIF(I$1:I80,"yes")/(COUNTIF(I$1:I80,"yes")+K$4+(K$2-K$4-(COUNTIF(I82:I$150,"no")+K$2-K$3)))</f>
        <v>0.65546218487394958</v>
      </c>
    </row>
    <row r="82" spans="1:14" x14ac:dyDescent="0.25">
      <c r="A82" t="s">
        <v>88</v>
      </c>
      <c r="B82" s="2" t="s">
        <v>94</v>
      </c>
      <c r="C82">
        <v>69</v>
      </c>
      <c r="D82">
        <v>207</v>
      </c>
      <c r="E82">
        <v>1</v>
      </c>
      <c r="F82">
        <v>734</v>
      </c>
      <c r="G82">
        <v>-406</v>
      </c>
      <c r="H82">
        <v>2.9E-4</v>
      </c>
      <c r="I82" t="s">
        <v>105</v>
      </c>
      <c r="L82">
        <f>1-((COUNTIF(I83:I$150,"no")+K$2-K$3)/(K$2-K$4))</f>
        <v>0.75</v>
      </c>
      <c r="M82">
        <f>COUNTIF(I$1:I81,"yes")/K$4</f>
        <v>1</v>
      </c>
      <c r="N82">
        <f>2*COUNTIF(I$1:I81,"yes")/(COUNTIF(I$1:I81,"yes")+K$4+(K$2-K$4-(COUNTIF(I83:I$150,"no")+K$2-K$3)))</f>
        <v>0.65</v>
      </c>
    </row>
    <row r="83" spans="1:14" x14ac:dyDescent="0.25">
      <c r="A83" t="s">
        <v>89</v>
      </c>
      <c r="B83" s="2" t="s">
        <v>94</v>
      </c>
      <c r="C83">
        <v>61</v>
      </c>
      <c r="D83">
        <v>198</v>
      </c>
      <c r="E83">
        <v>1</v>
      </c>
      <c r="F83">
        <v>734</v>
      </c>
      <c r="G83">
        <v>-417.4</v>
      </c>
      <c r="H83">
        <v>7.5000000000000002E-4</v>
      </c>
      <c r="I83" t="s">
        <v>105</v>
      </c>
      <c r="L83">
        <f>1-((COUNTIF(I84:I$150,"no")+K$2-K$3)/(K$2-K$4))</f>
        <v>0.76785714285714279</v>
      </c>
      <c r="M83">
        <f>COUNTIF(I$1:I82,"yes")/K$4</f>
        <v>1</v>
      </c>
      <c r="N83">
        <f>2*COUNTIF(I$1:I82,"yes")/(COUNTIF(I$1:I82,"yes")+K$4+(K$2-K$4-(COUNTIF(I84:I$150,"no")+K$2-K$3)))</f>
        <v>0.64462809917355368</v>
      </c>
    </row>
    <row r="84" spans="1:14" x14ac:dyDescent="0.25">
      <c r="A84" t="s">
        <v>90</v>
      </c>
      <c r="B84" s="2" t="s">
        <v>94</v>
      </c>
      <c r="C84">
        <v>59</v>
      </c>
      <c r="D84">
        <v>196</v>
      </c>
      <c r="E84">
        <v>1</v>
      </c>
      <c r="F84">
        <v>734</v>
      </c>
      <c r="G84">
        <v>-419.4</v>
      </c>
      <c r="H84">
        <v>8.8999999999999995E-4</v>
      </c>
      <c r="I84" t="s">
        <v>105</v>
      </c>
      <c r="L84">
        <f>1-((COUNTIF(I85:I$150,"no")+K$2-K$3)/(K$2-K$4))</f>
        <v>0.7857142857142857</v>
      </c>
      <c r="M84">
        <f>COUNTIF(I$1:I83,"yes")/K$4</f>
        <v>1</v>
      </c>
      <c r="N84">
        <f>2*COUNTIF(I$1:I83,"yes")/(COUNTIF(I$1:I83,"yes")+K$4+(K$2-K$4-(COUNTIF(I85:I$150,"no")+K$2-K$3)))</f>
        <v>0.63934426229508201</v>
      </c>
    </row>
    <row r="85" spans="1:14" x14ac:dyDescent="0.25">
      <c r="A85" t="s">
        <v>91</v>
      </c>
      <c r="B85" s="2" t="s">
        <v>94</v>
      </c>
      <c r="C85">
        <v>62</v>
      </c>
      <c r="D85">
        <v>200</v>
      </c>
      <c r="E85">
        <v>1</v>
      </c>
      <c r="F85">
        <v>734</v>
      </c>
      <c r="G85">
        <v>-454.9</v>
      </c>
      <c r="H85">
        <v>1.7000000000000001E-2</v>
      </c>
      <c r="I85" t="s">
        <v>105</v>
      </c>
      <c r="L85">
        <f>1-((COUNTIF(I86:I$150,"no")+K$2-K$3)/(K$2-K$4))</f>
        <v>0.8035714285714286</v>
      </c>
      <c r="M85">
        <f>COUNTIF(I$1:I84,"yes")/K$4</f>
        <v>1</v>
      </c>
      <c r="N85">
        <f>2*COUNTIF(I$1:I84,"yes")/(COUNTIF(I$1:I84,"yes")+K$4+(K$2-K$4-(COUNTIF(I86:I$150,"no")+K$2-K$3)))</f>
        <v>0.63414634146341464</v>
      </c>
    </row>
    <row r="86" spans="1:14" x14ac:dyDescent="0.25">
      <c r="A86" t="s">
        <v>92</v>
      </c>
      <c r="B86" s="2" t="s">
        <v>94</v>
      </c>
      <c r="C86">
        <v>61</v>
      </c>
      <c r="D86">
        <v>199</v>
      </c>
      <c r="E86">
        <v>1</v>
      </c>
      <c r="F86">
        <v>734</v>
      </c>
      <c r="G86">
        <v>-470.2</v>
      </c>
      <c r="H86">
        <v>6.0999999999999999E-2</v>
      </c>
      <c r="I86" t="s">
        <v>105</v>
      </c>
      <c r="L86">
        <f>1-((COUNTIF(I87:I$150,"no")+K$2-K$3)/(K$2-K$4))</f>
        <v>0.8214285714285714</v>
      </c>
      <c r="M86">
        <f>COUNTIF(I$1:I85,"yes")/K$4</f>
        <v>1</v>
      </c>
      <c r="N86">
        <f>2*COUNTIF(I$1:I85,"yes")/(COUNTIF(I$1:I85,"yes")+K$4+(K$2-K$4-(COUNTIF(I87:I$150,"no")+K$2-K$3)))</f>
        <v>0.62903225806451613</v>
      </c>
    </row>
    <row r="87" spans="1:14" x14ac:dyDescent="0.25">
      <c r="A87" t="s">
        <v>93</v>
      </c>
      <c r="B87" s="2" t="s">
        <v>94</v>
      </c>
      <c r="C87">
        <v>75</v>
      </c>
      <c r="D87">
        <v>214</v>
      </c>
      <c r="E87">
        <v>1</v>
      </c>
      <c r="F87">
        <v>734</v>
      </c>
      <c r="G87">
        <v>-520.70000000000005</v>
      </c>
      <c r="H87">
        <v>4</v>
      </c>
      <c r="I87" t="s">
        <v>105</v>
      </c>
      <c r="L87">
        <f>1-((COUNTIF(I88:I$150,"no")+K$2-K$3)/(K$2-K$4))</f>
        <v>0.8392857142857143</v>
      </c>
      <c r="M87">
        <f>COUNTIF(I$1:I86,"yes")/K$4</f>
        <v>1</v>
      </c>
      <c r="N87">
        <f>2*COUNTIF(I$1:I86,"yes")/(COUNTIF(I$1:I86,"yes")+K$4+(K$2-K$4-(COUNTIF(I88:I$150,"no")+K$2-K$3)))</f>
        <v>0.624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Final</vt:lpstr>
      <vt:lpstr>Pics</vt:lpstr>
      <vt:lpstr>Pics!pr9_</vt:lpstr>
      <vt:lpstr>Final!table</vt:lpstr>
      <vt:lpstr>Final!table2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Volkiller</dc:creator>
  <cp:lastModifiedBy>Volkiller</cp:lastModifiedBy>
  <dcterms:created xsi:type="dcterms:W3CDTF">2023-10-09T15:38:29Z</dcterms:created>
  <dcterms:modified xsi:type="dcterms:W3CDTF">2023-10-10T00:51:29Z</dcterms:modified>
</cp:coreProperties>
</file>