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ыравнивания" sheetId="1" r:id="rId4"/>
    <sheet state="visible" name="Рассчеты" sheetId="2" r:id="rId5"/>
  </sheets>
  <definedNames/>
  <calcPr/>
</workbook>
</file>

<file path=xl/sharedStrings.xml><?xml version="1.0" encoding="utf-8"?>
<sst xmlns="http://schemas.openxmlformats.org/spreadsheetml/2006/main" count="51" uniqueCount="25">
  <si>
    <t>TAAGATGGA</t>
  </si>
  <si>
    <t>GAACATGTT</t>
  </si>
  <si>
    <t>ACTTATGGA</t>
  </si>
  <si>
    <t>CTTTATGAT</t>
  </si>
  <si>
    <t>ACTTATGTA</t>
  </si>
  <si>
    <t>TATCATGGC</t>
  </si>
  <si>
    <t>ACAGATGTT</t>
  </si>
  <si>
    <t>GAACATGAA</t>
  </si>
  <si>
    <t>CAGAATGAA</t>
  </si>
  <si>
    <t>CCTCATGTG</t>
  </si>
  <si>
    <t>TAAAATGTC</t>
  </si>
  <si>
    <t>GATAATGGA</t>
  </si>
  <si>
    <t>Шаг 1. Подсчет букв</t>
  </si>
  <si>
    <t>A</t>
  </si>
  <si>
    <t>C</t>
  </si>
  <si>
    <t>G</t>
  </si>
  <si>
    <t>T</t>
  </si>
  <si>
    <t>Всего</t>
  </si>
  <si>
    <t>Шаг 2. Частоты букв</t>
  </si>
  <si>
    <t>Частоты</t>
  </si>
  <si>
    <t>Таблица PWM</t>
  </si>
  <si>
    <t>Exp</t>
  </si>
  <si>
    <t>Таблица PWM с pseudocounts</t>
  </si>
  <si>
    <t>Pseudocounts</t>
  </si>
  <si>
    <t>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</si>
</sst>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">
    <font>
      <sz val="10.0"/>
      <color rgb="FF000000"/>
      <name val="Arial"/>
    </font>
    <font>
      <sz val="11.0"/>
      <color rgb="FF000000"/>
      <name val="Monospace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wrapText="1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0" fontId="2" numFmtId="0" xfId="0" applyFont="1"/>
    <xf borderId="0" fillId="0" fontId="2" numFmtId="2" xfId="0" applyFont="1" applyNumberFormat="1"/>
    <xf borderId="0" fillId="0" fontId="2" numFmtId="1" xfId="0" applyFont="1" applyNumberFormat="1"/>
    <xf borderId="0" fillId="0" fontId="2" numFmtId="164" xfId="0" applyFont="1" applyNumberForma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7</v>
      </c>
    </row>
    <row r="11">
      <c r="A11" s="1" t="s">
        <v>9</v>
      </c>
    </row>
    <row r="12">
      <c r="A12" s="1" t="s">
        <v>10</v>
      </c>
    </row>
    <row r="13">
      <c r="A13" s="1" t="s">
        <v>11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12</v>
      </c>
    </row>
    <row r="2">
      <c r="B2" s="3">
        <v>1.0</v>
      </c>
      <c r="C2" s="3">
        <v>2.0</v>
      </c>
      <c r="D2" s="3">
        <v>3.0</v>
      </c>
      <c r="E2" s="3">
        <v>4.0</v>
      </c>
      <c r="F2" s="3">
        <v>5.0</v>
      </c>
      <c r="G2" s="3">
        <v>6.0</v>
      </c>
      <c r="H2" s="3">
        <v>7.0</v>
      </c>
      <c r="I2" s="3">
        <v>8.0</v>
      </c>
      <c r="J2" s="3">
        <v>9.0</v>
      </c>
    </row>
    <row r="3">
      <c r="A3" s="3" t="s">
        <v>13</v>
      </c>
      <c r="B3" s="2">
        <v>3.0</v>
      </c>
      <c r="C3" s="2">
        <v>8.0</v>
      </c>
      <c r="D3" s="2">
        <v>6.0</v>
      </c>
      <c r="E3" s="2">
        <v>3.0</v>
      </c>
      <c r="F3" s="2">
        <v>13.0</v>
      </c>
      <c r="G3" s="2">
        <v>0.0</v>
      </c>
      <c r="H3" s="2">
        <v>0.0</v>
      </c>
      <c r="I3" s="2">
        <v>4.0</v>
      </c>
      <c r="J3" s="2">
        <v>7.0</v>
      </c>
    </row>
    <row r="4">
      <c r="A4" s="3" t="s">
        <v>14</v>
      </c>
      <c r="B4" s="2">
        <v>3.0</v>
      </c>
      <c r="C4" s="2">
        <v>4.0</v>
      </c>
      <c r="D4" s="2">
        <v>0.0</v>
      </c>
      <c r="E4" s="2">
        <v>5.0</v>
      </c>
      <c r="F4" s="2">
        <v>0.0</v>
      </c>
      <c r="G4" s="2">
        <v>0.0</v>
      </c>
      <c r="H4" s="2">
        <v>0.0</v>
      </c>
      <c r="I4" s="2">
        <v>0.0</v>
      </c>
      <c r="J4" s="2">
        <v>2.0</v>
      </c>
    </row>
    <row r="5">
      <c r="A5" s="3" t="s">
        <v>15</v>
      </c>
      <c r="B5" s="2">
        <v>4.0</v>
      </c>
      <c r="C5" s="2">
        <v>0.0</v>
      </c>
      <c r="D5" s="2">
        <v>1.0</v>
      </c>
      <c r="E5" s="2">
        <v>2.0</v>
      </c>
      <c r="F5" s="2">
        <v>0.0</v>
      </c>
      <c r="G5" s="2">
        <v>0.0</v>
      </c>
      <c r="H5" s="2">
        <v>13.0</v>
      </c>
      <c r="I5" s="2">
        <v>4.0</v>
      </c>
      <c r="J5" s="2">
        <v>1.0</v>
      </c>
    </row>
    <row r="6">
      <c r="A6" s="3" t="s">
        <v>16</v>
      </c>
      <c r="B6" s="2">
        <v>3.0</v>
      </c>
      <c r="C6" s="2">
        <v>1.0</v>
      </c>
      <c r="D6" s="2">
        <v>6.0</v>
      </c>
      <c r="E6" s="2">
        <v>3.0</v>
      </c>
      <c r="F6" s="2">
        <v>0.0</v>
      </c>
      <c r="G6" s="2">
        <v>13.0</v>
      </c>
      <c r="H6" s="2">
        <v>0.0</v>
      </c>
      <c r="I6" s="2">
        <v>5.0</v>
      </c>
      <c r="J6" s="2">
        <v>3.0</v>
      </c>
    </row>
    <row r="7">
      <c r="A7" s="2" t="s">
        <v>17</v>
      </c>
      <c r="B7" s="4">
        <f t="shared" ref="B7:J7" si="1">SUM(B3:B6)</f>
        <v>13</v>
      </c>
      <c r="C7" s="4">
        <f t="shared" si="1"/>
        <v>13</v>
      </c>
      <c r="D7" s="4">
        <f t="shared" si="1"/>
        <v>13</v>
      </c>
      <c r="E7" s="4">
        <f t="shared" si="1"/>
        <v>13</v>
      </c>
      <c r="F7" s="4">
        <f t="shared" si="1"/>
        <v>13</v>
      </c>
      <c r="G7" s="4">
        <f t="shared" si="1"/>
        <v>13</v>
      </c>
      <c r="H7" s="4">
        <f t="shared" si="1"/>
        <v>13</v>
      </c>
      <c r="I7" s="4">
        <f t="shared" si="1"/>
        <v>13</v>
      </c>
      <c r="J7" s="4">
        <f t="shared" si="1"/>
        <v>13</v>
      </c>
    </row>
    <row r="9">
      <c r="A9" s="2" t="s">
        <v>18</v>
      </c>
    </row>
    <row r="10">
      <c r="A10" s="2" t="s">
        <v>19</v>
      </c>
      <c r="B10" s="3">
        <v>1.0</v>
      </c>
      <c r="C10" s="3">
        <v>2.0</v>
      </c>
      <c r="D10" s="3">
        <v>3.0</v>
      </c>
      <c r="E10" s="3">
        <v>4.0</v>
      </c>
      <c r="F10" s="3">
        <v>5.0</v>
      </c>
      <c r="G10" s="3">
        <v>6.0</v>
      </c>
      <c r="H10" s="3">
        <v>7.0</v>
      </c>
      <c r="I10" s="3">
        <v>8.0</v>
      </c>
      <c r="J10" s="3">
        <v>9.0</v>
      </c>
    </row>
    <row r="11">
      <c r="A11" s="3" t="s">
        <v>13</v>
      </c>
      <c r="B11" s="5">
        <f t="shared" ref="B11:J11" si="2">B3/B$7</f>
        <v>0.2307692308</v>
      </c>
      <c r="C11" s="5">
        <f t="shared" si="2"/>
        <v>0.6153846154</v>
      </c>
      <c r="D11" s="5">
        <f t="shared" si="2"/>
        <v>0.4615384615</v>
      </c>
      <c r="E11" s="5">
        <f t="shared" si="2"/>
        <v>0.2307692308</v>
      </c>
      <c r="F11" s="5">
        <f t="shared" si="2"/>
        <v>1</v>
      </c>
      <c r="G11" s="5">
        <f t="shared" si="2"/>
        <v>0</v>
      </c>
      <c r="H11" s="5">
        <f t="shared" si="2"/>
        <v>0</v>
      </c>
      <c r="I11" s="5">
        <f t="shared" si="2"/>
        <v>0.3076923077</v>
      </c>
      <c r="J11" s="5">
        <f t="shared" si="2"/>
        <v>0.5384615385</v>
      </c>
    </row>
    <row r="12">
      <c r="A12" s="3" t="s">
        <v>14</v>
      </c>
      <c r="B12" s="5">
        <f t="shared" ref="B12:J12" si="3">B4/B$7</f>
        <v>0.2307692308</v>
      </c>
      <c r="C12" s="5">
        <f t="shared" si="3"/>
        <v>0.3076923077</v>
      </c>
      <c r="D12" s="5">
        <f t="shared" si="3"/>
        <v>0</v>
      </c>
      <c r="E12" s="5">
        <f t="shared" si="3"/>
        <v>0.3846153846</v>
      </c>
      <c r="F12" s="5">
        <f t="shared" si="3"/>
        <v>0</v>
      </c>
      <c r="G12" s="5">
        <f t="shared" si="3"/>
        <v>0</v>
      </c>
      <c r="H12" s="5">
        <f t="shared" si="3"/>
        <v>0</v>
      </c>
      <c r="I12" s="5">
        <f t="shared" si="3"/>
        <v>0</v>
      </c>
      <c r="J12" s="5">
        <f t="shared" si="3"/>
        <v>0.1538461538</v>
      </c>
    </row>
    <row r="13">
      <c r="A13" s="3" t="s">
        <v>15</v>
      </c>
      <c r="B13" s="5">
        <f t="shared" ref="B13:J13" si="4">B5/B$7</f>
        <v>0.3076923077</v>
      </c>
      <c r="C13" s="5">
        <f t="shared" si="4"/>
        <v>0</v>
      </c>
      <c r="D13" s="5">
        <f t="shared" si="4"/>
        <v>0.07692307692</v>
      </c>
      <c r="E13" s="5">
        <f t="shared" si="4"/>
        <v>0.1538461538</v>
      </c>
      <c r="F13" s="5">
        <f t="shared" si="4"/>
        <v>0</v>
      </c>
      <c r="G13" s="5">
        <f t="shared" si="4"/>
        <v>0</v>
      </c>
      <c r="H13" s="5">
        <f t="shared" si="4"/>
        <v>1</v>
      </c>
      <c r="I13" s="5">
        <f t="shared" si="4"/>
        <v>0.3076923077</v>
      </c>
      <c r="J13" s="5">
        <f t="shared" si="4"/>
        <v>0.07692307692</v>
      </c>
    </row>
    <row r="14">
      <c r="A14" s="3" t="s">
        <v>16</v>
      </c>
      <c r="B14" s="5">
        <f t="shared" ref="B14:J14" si="5">B6/B$7</f>
        <v>0.2307692308</v>
      </c>
      <c r="C14" s="5">
        <f t="shared" si="5"/>
        <v>0.07692307692</v>
      </c>
      <c r="D14" s="5">
        <f t="shared" si="5"/>
        <v>0.4615384615</v>
      </c>
      <c r="E14" s="5">
        <f t="shared" si="5"/>
        <v>0.2307692308</v>
      </c>
      <c r="F14" s="5">
        <f t="shared" si="5"/>
        <v>0</v>
      </c>
      <c r="G14" s="5">
        <f t="shared" si="5"/>
        <v>1</v>
      </c>
      <c r="H14" s="5">
        <f t="shared" si="5"/>
        <v>0</v>
      </c>
      <c r="I14" s="5">
        <f t="shared" si="5"/>
        <v>0.3846153846</v>
      </c>
      <c r="J14" s="5">
        <f t="shared" si="5"/>
        <v>0.2307692308</v>
      </c>
    </row>
    <row r="15">
      <c r="A15" s="2" t="s">
        <v>17</v>
      </c>
      <c r="B15" s="6">
        <f t="shared" ref="B15:J15" si="6">SUM(B11:B14)</f>
        <v>1</v>
      </c>
      <c r="C15" s="6">
        <f t="shared" si="6"/>
        <v>1</v>
      </c>
      <c r="D15" s="6">
        <f t="shared" si="6"/>
        <v>1</v>
      </c>
      <c r="E15" s="6">
        <f t="shared" si="6"/>
        <v>1</v>
      </c>
      <c r="F15" s="6">
        <f t="shared" si="6"/>
        <v>1</v>
      </c>
      <c r="G15" s="6">
        <f t="shared" si="6"/>
        <v>1</v>
      </c>
      <c r="H15" s="6">
        <f t="shared" si="6"/>
        <v>1</v>
      </c>
      <c r="I15" s="6">
        <f t="shared" si="6"/>
        <v>1</v>
      </c>
      <c r="J15" s="6">
        <f t="shared" si="6"/>
        <v>1</v>
      </c>
    </row>
    <row r="17">
      <c r="A17" s="2" t="s">
        <v>20</v>
      </c>
    </row>
    <row r="18">
      <c r="A18" s="2" t="s">
        <v>19</v>
      </c>
      <c r="B18" s="2" t="s">
        <v>21</v>
      </c>
      <c r="C18" s="3">
        <v>1.0</v>
      </c>
      <c r="D18" s="3">
        <v>2.0</v>
      </c>
      <c r="E18" s="3">
        <v>3.0</v>
      </c>
      <c r="F18" s="3">
        <v>4.0</v>
      </c>
      <c r="G18" s="3">
        <v>5.0</v>
      </c>
      <c r="H18" s="3">
        <v>6.0</v>
      </c>
      <c r="I18" s="3">
        <v>7.0</v>
      </c>
      <c r="J18" s="3">
        <v>8.0</v>
      </c>
      <c r="K18" s="3">
        <v>9.0</v>
      </c>
    </row>
    <row r="19">
      <c r="A19" s="3" t="s">
        <v>13</v>
      </c>
      <c r="B19" s="2">
        <v>0.285</v>
      </c>
      <c r="C19" s="5">
        <f t="shared" ref="C19:K19" si="7">LN(B11/$B19)</f>
        <v>-0.2110709701</v>
      </c>
      <c r="D19" s="5">
        <f t="shared" si="7"/>
        <v>0.7697582829</v>
      </c>
      <c r="E19" s="5">
        <f t="shared" si="7"/>
        <v>0.4820762105</v>
      </c>
      <c r="F19" s="5">
        <f t="shared" si="7"/>
        <v>-0.2110709701</v>
      </c>
      <c r="G19" s="5">
        <f t="shared" si="7"/>
        <v>1.255266099</v>
      </c>
      <c r="H19" s="5" t="str">
        <f t="shared" si="7"/>
        <v>#NUM!</v>
      </c>
      <c r="I19" s="5" t="str">
        <f t="shared" si="7"/>
        <v>#NUM!</v>
      </c>
      <c r="J19" s="5">
        <f t="shared" si="7"/>
        <v>0.07661110237</v>
      </c>
      <c r="K19" s="5">
        <f t="shared" si="7"/>
        <v>0.6362268903</v>
      </c>
    </row>
    <row r="20">
      <c r="A20" s="3" t="s">
        <v>14</v>
      </c>
      <c r="B20" s="2">
        <v>0.307</v>
      </c>
      <c r="C20" s="5">
        <f t="shared" ref="C20:K20" si="8">LN(B12/$B20)</f>
        <v>-0.2854295374</v>
      </c>
      <c r="D20" s="5">
        <f t="shared" si="8"/>
        <v>0.002252535053</v>
      </c>
      <c r="E20" s="5" t="str">
        <f t="shared" si="8"/>
        <v>#NUM!</v>
      </c>
      <c r="F20" s="5">
        <f t="shared" si="8"/>
        <v>0.2253960864</v>
      </c>
      <c r="G20" s="5" t="str">
        <f t="shared" si="8"/>
        <v>#NUM!</v>
      </c>
      <c r="H20" s="5" t="str">
        <f t="shared" si="8"/>
        <v>#NUM!</v>
      </c>
      <c r="I20" s="5" t="str">
        <f t="shared" si="8"/>
        <v>#NUM!</v>
      </c>
      <c r="J20" s="5" t="str">
        <f t="shared" si="8"/>
        <v>#NUM!</v>
      </c>
      <c r="K20" s="5">
        <f t="shared" si="8"/>
        <v>-0.6908946455</v>
      </c>
    </row>
    <row r="21">
      <c r="A21" s="3" t="s">
        <v>15</v>
      </c>
      <c r="B21" s="2">
        <v>0.208</v>
      </c>
      <c r="C21" s="5">
        <f t="shared" ref="C21:K21" si="9">LN(B13/$B21)</f>
        <v>0.3915622029</v>
      </c>
      <c r="D21" s="5" t="str">
        <f t="shared" si="9"/>
        <v>#NUM!</v>
      </c>
      <c r="E21" s="5">
        <f t="shared" si="9"/>
        <v>-0.9947321582</v>
      </c>
      <c r="F21" s="5">
        <f t="shared" si="9"/>
        <v>-0.3015849776</v>
      </c>
      <c r="G21" s="5" t="str">
        <f t="shared" si="9"/>
        <v>#NUM!</v>
      </c>
      <c r="H21" s="5" t="str">
        <f t="shared" si="9"/>
        <v>#NUM!</v>
      </c>
      <c r="I21" s="5">
        <f t="shared" si="9"/>
        <v>1.570217199</v>
      </c>
      <c r="J21" s="5">
        <f t="shared" si="9"/>
        <v>0.3915622029</v>
      </c>
      <c r="K21" s="5">
        <f t="shared" si="9"/>
        <v>-0.9947321582</v>
      </c>
    </row>
    <row r="22">
      <c r="A22" s="3" t="s">
        <v>16</v>
      </c>
      <c r="B22" s="2">
        <v>0.2</v>
      </c>
      <c r="C22" s="5">
        <f t="shared" ref="C22:K22" si="10">LN(B14/$B22)</f>
        <v>0.1431008436</v>
      </c>
      <c r="D22" s="5">
        <f t="shared" si="10"/>
        <v>-0.955511445</v>
      </c>
      <c r="E22" s="5">
        <f t="shared" si="10"/>
        <v>0.8362480242</v>
      </c>
      <c r="F22" s="5">
        <f t="shared" si="10"/>
        <v>0.1431008436</v>
      </c>
      <c r="G22" s="5" t="str">
        <f t="shared" si="10"/>
        <v>#NUM!</v>
      </c>
      <c r="H22" s="5">
        <f t="shared" si="10"/>
        <v>1.609437912</v>
      </c>
      <c r="I22" s="5" t="str">
        <f t="shared" si="10"/>
        <v>#NUM!</v>
      </c>
      <c r="J22" s="5">
        <f t="shared" si="10"/>
        <v>0.6539264674</v>
      </c>
      <c r="K22" s="5">
        <f t="shared" si="10"/>
        <v>0.1431008436</v>
      </c>
    </row>
    <row r="23">
      <c r="A23" s="2" t="s">
        <v>17</v>
      </c>
      <c r="B23" s="5">
        <f t="shared" ref="B23:K23" si="11">SUM(B19:B22)</f>
        <v>1</v>
      </c>
      <c r="C23" s="5">
        <f t="shared" si="11"/>
        <v>0.0381625391</v>
      </c>
      <c r="D23" s="5" t="str">
        <f t="shared" si="11"/>
        <v>#NUM!</v>
      </c>
      <c r="E23" s="5" t="str">
        <f t="shared" si="11"/>
        <v>#NUM!</v>
      </c>
      <c r="F23" s="5">
        <f t="shared" si="11"/>
        <v>-0.1441590177</v>
      </c>
      <c r="G23" s="5" t="str">
        <f t="shared" si="11"/>
        <v>#NUM!</v>
      </c>
      <c r="H23" s="5" t="str">
        <f t="shared" si="11"/>
        <v>#NUM!</v>
      </c>
      <c r="I23" s="5" t="str">
        <f t="shared" si="11"/>
        <v>#NUM!</v>
      </c>
      <c r="J23" s="5" t="str">
        <f t="shared" si="11"/>
        <v>#NUM!</v>
      </c>
      <c r="K23" s="5">
        <f t="shared" si="11"/>
        <v>-0.9062990697</v>
      </c>
    </row>
    <row r="25">
      <c r="A25" s="2" t="s">
        <v>22</v>
      </c>
    </row>
    <row r="26">
      <c r="A26" s="2" t="s">
        <v>19</v>
      </c>
      <c r="B26" s="2" t="s">
        <v>21</v>
      </c>
      <c r="C26" s="2" t="s">
        <v>23</v>
      </c>
      <c r="D26" s="3">
        <v>1.0</v>
      </c>
      <c r="E26" s="3">
        <v>2.0</v>
      </c>
      <c r="F26" s="3">
        <v>3.0</v>
      </c>
      <c r="G26" s="3">
        <v>4.0</v>
      </c>
      <c r="H26" s="3">
        <v>5.0</v>
      </c>
      <c r="I26" s="3">
        <v>6.0</v>
      </c>
      <c r="J26" s="3">
        <v>7.0</v>
      </c>
      <c r="K26" s="3">
        <v>8.0</v>
      </c>
      <c r="L26" s="3">
        <v>9.0</v>
      </c>
    </row>
    <row r="27">
      <c r="A27" s="3" t="s">
        <v>13</v>
      </c>
      <c r="B27" s="2">
        <v>0.285</v>
      </c>
      <c r="C27" s="2">
        <v>0.1</v>
      </c>
      <c r="D27" s="5">
        <f t="shared" ref="D27:L27" si="12">LN((B11+$C27)/($B27+$C$31))</f>
        <v>-0.727997894</v>
      </c>
      <c r="E27" s="5">
        <f t="shared" si="12"/>
        <v>0.04340148342</v>
      </c>
      <c r="F27" s="5">
        <f t="shared" si="12"/>
        <v>-0.1987385686</v>
      </c>
      <c r="G27" s="5">
        <f t="shared" si="12"/>
        <v>-0.727997894</v>
      </c>
      <c r="H27" s="5">
        <f t="shared" si="12"/>
        <v>0.4736466205</v>
      </c>
      <c r="I27" s="5">
        <f t="shared" si="12"/>
        <v>-1.924248652</v>
      </c>
      <c r="J27" s="5">
        <f t="shared" si="12"/>
        <v>-1.924248652</v>
      </c>
      <c r="K27" s="5">
        <f t="shared" si="12"/>
        <v>-0.5189060962</v>
      </c>
      <c r="L27" s="5">
        <f t="shared" si="12"/>
        <v>-0.07035740194</v>
      </c>
    </row>
    <row r="28">
      <c r="A28" s="3" t="s">
        <v>14</v>
      </c>
      <c r="B28" s="2">
        <v>0.307</v>
      </c>
      <c r="C28" s="2">
        <v>0.1</v>
      </c>
      <c r="D28" s="5">
        <f t="shared" ref="D28:L28" si="13">LN((B12+$C28)/($B28+$C$31))</f>
        <v>-0.7596097217</v>
      </c>
      <c r="E28" s="5">
        <f t="shared" si="13"/>
        <v>-0.5505179238</v>
      </c>
      <c r="F28" s="5">
        <f t="shared" si="13"/>
        <v>-1.95586048</v>
      </c>
      <c r="G28" s="5">
        <f t="shared" si="13"/>
        <v>-0.377675111</v>
      </c>
      <c r="H28" s="5">
        <f t="shared" si="13"/>
        <v>-1.95586048</v>
      </c>
      <c r="I28" s="5">
        <f t="shared" si="13"/>
        <v>-1.95586048</v>
      </c>
      <c r="J28" s="5">
        <f t="shared" si="13"/>
        <v>-1.95586048</v>
      </c>
      <c r="K28" s="5">
        <f t="shared" si="13"/>
        <v>-1.95586048</v>
      </c>
      <c r="L28" s="5">
        <f t="shared" si="13"/>
        <v>-1.024302276</v>
      </c>
    </row>
    <row r="29">
      <c r="A29" s="3" t="s">
        <v>15</v>
      </c>
      <c r="B29" s="2">
        <v>0.208</v>
      </c>
      <c r="C29" s="2">
        <v>0.1</v>
      </c>
      <c r="D29" s="5">
        <f t="shared" ref="D29:L29" si="14">LN((B13+$C29)/($B29+$C$31))</f>
        <v>-0.3996621399</v>
      </c>
      <c r="E29" s="5">
        <f t="shared" si="14"/>
        <v>-1.805004696</v>
      </c>
      <c r="F29" s="5">
        <f t="shared" si="14"/>
        <v>-1.234459838</v>
      </c>
      <c r="G29" s="5">
        <f t="shared" si="14"/>
        <v>-0.873446492</v>
      </c>
      <c r="H29" s="5">
        <f t="shared" si="14"/>
        <v>-1.805004696</v>
      </c>
      <c r="I29" s="5">
        <f t="shared" si="14"/>
        <v>-1.805004696</v>
      </c>
      <c r="J29" s="5">
        <f t="shared" si="14"/>
        <v>0.5928905768</v>
      </c>
      <c r="K29" s="5">
        <f t="shared" si="14"/>
        <v>-0.3996621399</v>
      </c>
      <c r="L29" s="5">
        <f t="shared" si="14"/>
        <v>-1.234459838</v>
      </c>
    </row>
    <row r="30">
      <c r="A30" s="3" t="s">
        <v>16</v>
      </c>
      <c r="B30" s="2">
        <v>0.2</v>
      </c>
      <c r="C30" s="2">
        <v>0.1</v>
      </c>
      <c r="D30" s="5">
        <f t="shared" ref="D30:L30" si="15">LN((B14+$C30)/($B30+$C$31))</f>
        <v>-0.595508711</v>
      </c>
      <c r="E30" s="5">
        <f t="shared" si="15"/>
        <v>-1.221214611</v>
      </c>
      <c r="F30" s="5">
        <f t="shared" si="15"/>
        <v>-0.06624938554</v>
      </c>
      <c r="G30" s="5">
        <f t="shared" si="15"/>
        <v>-0.595508711</v>
      </c>
      <c r="H30" s="5">
        <f t="shared" si="15"/>
        <v>-1.791759469</v>
      </c>
      <c r="I30" s="5">
        <f t="shared" si="15"/>
        <v>0.6061358036</v>
      </c>
      <c r="J30" s="5">
        <f t="shared" si="15"/>
        <v>-1.791759469</v>
      </c>
      <c r="K30" s="5">
        <f t="shared" si="15"/>
        <v>-0.2135741003</v>
      </c>
      <c r="L30" s="5">
        <f t="shared" si="15"/>
        <v>-0.595508711</v>
      </c>
    </row>
    <row r="31">
      <c r="A31" s="2" t="s">
        <v>17</v>
      </c>
      <c r="B31" s="7">
        <f t="shared" ref="B31:L31" si="16">SUM(B27:B30)</f>
        <v>1</v>
      </c>
      <c r="C31" s="7">
        <f t="shared" si="16"/>
        <v>0.4</v>
      </c>
      <c r="D31" s="7">
        <f t="shared" si="16"/>
        <v>-2.482778467</v>
      </c>
      <c r="E31" s="7">
        <f t="shared" si="16"/>
        <v>-3.533335747</v>
      </c>
      <c r="F31" s="7">
        <f t="shared" si="16"/>
        <v>-3.455308272</v>
      </c>
      <c r="G31" s="7">
        <f t="shared" si="16"/>
        <v>-2.574628208</v>
      </c>
      <c r="H31" s="7">
        <f t="shared" si="16"/>
        <v>-5.078978025</v>
      </c>
      <c r="I31" s="7">
        <f t="shared" si="16"/>
        <v>-5.078978025</v>
      </c>
      <c r="J31" s="7">
        <f t="shared" si="16"/>
        <v>-5.078978025</v>
      </c>
      <c r="K31" s="7">
        <f t="shared" si="16"/>
        <v>-3.088002816</v>
      </c>
      <c r="L31" s="7">
        <f t="shared" si="16"/>
        <v>-2.924628226</v>
      </c>
    </row>
    <row r="33">
      <c r="A33" s="2" t="s">
        <v>24</v>
      </c>
    </row>
    <row r="34">
      <c r="A34" s="2" t="s">
        <v>19</v>
      </c>
      <c r="B34" s="2" t="s">
        <v>21</v>
      </c>
      <c r="C34" s="3">
        <v>1.0</v>
      </c>
      <c r="D34" s="3">
        <v>2.0</v>
      </c>
      <c r="E34" s="3">
        <v>3.0</v>
      </c>
      <c r="F34" s="3">
        <v>4.0</v>
      </c>
      <c r="G34" s="3">
        <v>5.0</v>
      </c>
      <c r="H34" s="3">
        <v>6.0</v>
      </c>
      <c r="I34" s="3">
        <v>7.0</v>
      </c>
      <c r="J34" s="3">
        <v>8.0</v>
      </c>
      <c r="K34" s="3">
        <v>9.0</v>
      </c>
    </row>
    <row r="35">
      <c r="A35" s="3" t="s">
        <v>13</v>
      </c>
      <c r="B35" s="2">
        <v>0.285</v>
      </c>
      <c r="C35" s="2">
        <f t="shared" ref="C35:G35" si="17">B11*LOG(B11/$B35, 2)</f>
        <v>-0.07027177888</v>
      </c>
      <c r="D35" s="2">
        <f t="shared" si="17"/>
        <v>0.6834008969</v>
      </c>
      <c r="E35" s="2">
        <f t="shared" si="17"/>
        <v>0.3209949038</v>
      </c>
      <c r="F35" s="2">
        <f t="shared" si="17"/>
        <v>-0.07027177888</v>
      </c>
      <c r="G35" s="2">
        <f t="shared" si="17"/>
        <v>1.810966176</v>
      </c>
      <c r="H35" s="8">
        <v>0.0</v>
      </c>
      <c r="I35" s="8">
        <v>0.0</v>
      </c>
      <c r="J35" s="2">
        <f t="shared" ref="J35:K35" si="18">I11*LOG(I11/$B35, 2)</f>
        <v>0.03400814076</v>
      </c>
      <c r="K35" s="2">
        <f t="shared" si="18"/>
        <v>0.4942438197</v>
      </c>
    </row>
    <row r="36">
      <c r="A36" s="3" t="s">
        <v>14</v>
      </c>
      <c r="B36" s="2">
        <v>0.307</v>
      </c>
      <c r="C36" s="2">
        <f t="shared" ref="C36:D36" si="19">B12*LOG(B12/$B36, 2)</f>
        <v>-0.0950279488</v>
      </c>
      <c r="D36" s="2">
        <f t="shared" si="19"/>
        <v>0.0009999142003</v>
      </c>
      <c r="E36" s="8">
        <v>0.0</v>
      </c>
      <c r="F36" s="2">
        <f>E12*LOG(E12/$B36, 2)</f>
        <v>0.1250683908</v>
      </c>
      <c r="G36" s="8">
        <v>0.0</v>
      </c>
      <c r="H36" s="8">
        <v>0.0</v>
      </c>
      <c r="I36" s="8">
        <v>0.0</v>
      </c>
      <c r="J36" s="8">
        <v>0.0</v>
      </c>
      <c r="K36" s="2">
        <f>J12*LOG(J12/$B36, 2)</f>
        <v>-0.1533461967</v>
      </c>
    </row>
    <row r="37">
      <c r="A37" s="3" t="s">
        <v>15</v>
      </c>
      <c r="B37" s="2">
        <v>0.208</v>
      </c>
      <c r="C37" s="2">
        <f t="shared" ref="C37:C38" si="22">B13*LOG(B13/$B37, 2)</f>
        <v>0.1738168764</v>
      </c>
      <c r="D37" s="8">
        <v>0.0</v>
      </c>
      <c r="E37" s="2">
        <f t="shared" ref="E37:F37" si="20">D13*LOG(D13/$B37, 2)</f>
        <v>-0.1103919347</v>
      </c>
      <c r="F37" s="2">
        <f t="shared" si="20"/>
        <v>-0.06693771563</v>
      </c>
      <c r="G37" s="8">
        <v>0.0</v>
      </c>
      <c r="H37" s="8">
        <v>0.0</v>
      </c>
      <c r="I37" s="2">
        <f t="shared" ref="I37:K37" si="21">H13*LOG(H13/$B37, 2)</f>
        <v>2.265344567</v>
      </c>
      <c r="J37" s="2">
        <f t="shared" si="21"/>
        <v>0.1738168764</v>
      </c>
      <c r="K37" s="2">
        <f t="shared" si="21"/>
        <v>-0.1103919347</v>
      </c>
    </row>
    <row r="38">
      <c r="A38" s="3" t="s">
        <v>16</v>
      </c>
      <c r="B38" s="2">
        <v>0.2</v>
      </c>
      <c r="C38" s="2">
        <f t="shared" si="22"/>
        <v>0.04764251018</v>
      </c>
      <c r="D38" s="2">
        <f t="shared" ref="D38:F38" si="23">C14*LOG(C14/$B38, 2)</f>
        <v>-0.1060393556</v>
      </c>
      <c r="E38" s="2">
        <f t="shared" si="23"/>
        <v>0.5568234819</v>
      </c>
      <c r="F38" s="2">
        <f t="shared" si="23"/>
        <v>0.04764251018</v>
      </c>
      <c r="G38" s="8">
        <v>0.0</v>
      </c>
      <c r="H38" s="2">
        <f>G14*LOG(G14/$B38, 2)</f>
        <v>2.321928095</v>
      </c>
      <c r="I38" s="8">
        <v>0.0</v>
      </c>
      <c r="J38" s="2">
        <f t="shared" ref="J38:K38" si="24">I14*LOG(I14/$B38, 2)</f>
        <v>0.3628524891</v>
      </c>
      <c r="K38" s="2">
        <f t="shared" si="24"/>
        <v>0.04764251018</v>
      </c>
    </row>
    <row r="39">
      <c r="A39" s="2" t="s">
        <v>17</v>
      </c>
      <c r="C39" s="4">
        <f t="shared" ref="C39:K39" si="25">SUM(C35:C38)</f>
        <v>0.05615965893</v>
      </c>
      <c r="D39" s="4">
        <f t="shared" si="25"/>
        <v>0.5783614555</v>
      </c>
      <c r="E39" s="4">
        <f t="shared" si="25"/>
        <v>0.7674264509</v>
      </c>
      <c r="F39" s="4">
        <f t="shared" si="25"/>
        <v>0.03550140646</v>
      </c>
      <c r="G39" s="4">
        <f t="shared" si="25"/>
        <v>1.810966176</v>
      </c>
      <c r="H39" s="4">
        <f t="shared" si="25"/>
        <v>2.321928095</v>
      </c>
      <c r="I39" s="4">
        <f t="shared" si="25"/>
        <v>2.265344567</v>
      </c>
      <c r="J39" s="4">
        <f t="shared" si="25"/>
        <v>0.5706775063</v>
      </c>
      <c r="K39" s="4">
        <f t="shared" si="25"/>
        <v>0.2781481984</v>
      </c>
      <c r="L39" s="4">
        <f>SUM(C39:K39)</f>
        <v>8.684513514</v>
      </c>
    </row>
  </sheetData>
  <drawing r:id="rId1"/>
</worksheet>
</file>